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Tableau_à_compléter" sheetId="1" state="visible" r:id="rId2"/>
    <sheet name="Feuil2" sheetId="2" state="hidden" r:id="rId3"/>
  </sheets>
  <externalReferences>
    <externalReference r:id="rId4"/>
  </externalReferences>
  <definedNames>
    <definedName function="false" hidden="false" localSheetId="0" name="_xlnm.Print_Area" vbProcedure="false">Tableau_à_compléter!$A$1:$K$44</definedName>
    <definedName function="false" hidden="false" name="ouinon" vbProcedure="false">Feuil2!$A$2:$A$3</definedName>
    <definedName function="false" hidden="false" localSheetId="0" name="_xlnm.Print_Area" vbProcedure="false">Tableau_à_compléter!$A$1:$K$44</definedName>
    <definedName function="false" hidden="false" localSheetId="0" name="_xlnm.Print_Area_0" vbProcedure="false">Tableau_à_compléter!$A$1:$K$44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<sst xmlns="http://schemas.openxmlformats.org/spreadsheetml/2006/main" count="206" uniqueCount="180">
  <si>
    <t>Nom du Candidat</t>
  </si>
  <si>
    <t>A remplir par le Candidat</t>
  </si>
  <si>
    <t>Nombre de sites traités par le Candidat</t>
  </si>
  <si>
    <t>Rang de priorité</t>
  </si>
  <si>
    <t>Code court</t>
  </si>
  <si>
    <t>Code long</t>
  </si>
  <si>
    <t>Nom du NRA</t>
  </si>
  <si>
    <t>INSEE</t>
  </si>
  <si>
    <t>Commune</t>
  </si>
  <si>
    <t>Adresse</t>
  </si>
  <si>
    <t>Coordonnées X</t>
  </si>
  <si>
    <t>Coordonnées Y</t>
  </si>
  <si>
    <t>PODI (source Orange 2014)</t>
  </si>
  <si>
    <t>Site traité par le Candidat (dans le respect de l'enveloppe maximum de 3,2 M€ HT)</t>
  </si>
  <si>
    <t>9AU</t>
  </si>
  <si>
    <t>334949AU</t>
  </si>
  <si>
    <t>SALAUNES</t>
  </si>
  <si>
    <t>1 LE BOURG SUD</t>
  </si>
  <si>
    <t>9NN</t>
  </si>
  <si>
    <t>334989NN</t>
  </si>
  <si>
    <t>SALLES  CAPLANNE</t>
  </si>
  <si>
    <t>SALLES</t>
  </si>
  <si>
    <t>36 RTE DE CAPLANNE</t>
  </si>
  <si>
    <t>9HA</t>
  </si>
  <si>
    <t>332019HA</t>
  </si>
  <si>
    <t>HAUX</t>
  </si>
  <si>
    <t>436 BERNADON</t>
  </si>
  <si>
    <t>9CJ</t>
  </si>
  <si>
    <t>333439CJ</t>
  </si>
  <si>
    <t>PUJOLS SUR CIRON</t>
  </si>
  <si>
    <t>26 RTE DE LA VIERGE A LA LISSEUSE</t>
  </si>
  <si>
    <t>9MR</t>
  </si>
  <si>
    <t>334529MR</t>
  </si>
  <si>
    <t>ST MICHEL DE RIEUFRET</t>
  </si>
  <si>
    <t>SAINT MICHEL DE RIEUFRET</t>
  </si>
  <si>
    <t>20 LE BOURG</t>
  </si>
  <si>
    <t>9RC</t>
  </si>
  <si>
    <t>332669RC</t>
  </si>
  <si>
    <t>MARCENAIS</t>
  </si>
  <si>
    <t> LE BOURG</t>
  </si>
  <si>
    <t>9CE</t>
  </si>
  <si>
    <t>333809CE</t>
  </si>
  <si>
    <t>ST CAPRAIS DE BLAYE</t>
  </si>
  <si>
    <t>22 LE BOURG</t>
  </si>
  <si>
    <t>CPF</t>
  </si>
  <si>
    <t>33093CPF</t>
  </si>
  <si>
    <t>CAPIAN</t>
  </si>
  <si>
    <t>1 LE BOURG</t>
  </si>
  <si>
    <t>9BO</t>
  </si>
  <si>
    <t>330619BO</t>
  </si>
  <si>
    <t>BONNETAN</t>
  </si>
  <si>
    <t>56 RTE DE CREON</t>
  </si>
  <si>
    <t>9LO</t>
  </si>
  <si>
    <t>332519LO</t>
  </si>
  <si>
    <t>LOUCHATS</t>
  </si>
  <si>
    <t>2 AV DES PALOUMEYRES</t>
  </si>
  <si>
    <t>9PG</t>
  </si>
  <si>
    <t>333429PG</t>
  </si>
  <si>
    <t>PUISSEGUIN</t>
  </si>
  <si>
    <t>20 AU BARRAIL</t>
  </si>
  <si>
    <t>9NP</t>
  </si>
  <si>
    <t>333019NP</t>
  </si>
  <si>
    <t>NAUJAN ET POSTIAC</t>
  </si>
  <si>
    <t>2 PCE DE LEGLISE</t>
  </si>
  <si>
    <t>9MD</t>
  </si>
  <si>
    <t>332489MD</t>
  </si>
  <si>
    <t>LISTRAC MEDOC  DONISSAN</t>
  </si>
  <si>
    <t>LISTRAC MEDOC</t>
  </si>
  <si>
    <t>727 DONISSAN SUD</t>
  </si>
  <si>
    <t>9VB</t>
  </si>
  <si>
    <t>334739VB</t>
  </si>
  <si>
    <t>ST SAVIN  BROCHET</t>
  </si>
  <si>
    <t>ST SAVIN</t>
  </si>
  <si>
    <t>3B BROCHET</t>
  </si>
  <si>
    <t>9LL</t>
  </si>
  <si>
    <t>332229LL</t>
  </si>
  <si>
    <t>LALANDE DE POMEROL</t>
  </si>
  <si>
    <t>6 LE PERRON</t>
  </si>
  <si>
    <t>9VS</t>
  </si>
  <si>
    <t>335099VS</t>
  </si>
  <si>
    <t>SAVIGNAC DE L ISLE</t>
  </si>
  <si>
    <t>SAVIGNAC SUR L ISLE</t>
  </si>
  <si>
    <t>41 BOURG</t>
  </si>
  <si>
    <t>9VE</t>
  </si>
  <si>
    <t>332429VE</t>
  </si>
  <si>
    <t>LES LEVES   CAPLONG</t>
  </si>
  <si>
    <t>LEVES THOUMEYRAGUES LES</t>
  </si>
  <si>
    <t> PLAISANCE</t>
  </si>
  <si>
    <t>9BP</t>
  </si>
  <si>
    <t>330369BP</t>
  </si>
  <si>
    <t>BAZAS PESQUEY</t>
  </si>
  <si>
    <t>BAZAS</t>
  </si>
  <si>
    <t>2 PESQUEY</t>
  </si>
  <si>
    <t>9CI</t>
  </si>
  <si>
    <t>333869CI</t>
  </si>
  <si>
    <t>ST CIBARD</t>
  </si>
  <si>
    <t>8 PIMPINE</t>
  </si>
  <si>
    <t>9SS</t>
  </si>
  <si>
    <t>332229SS</t>
  </si>
  <si>
    <t>LALANDE DE P MARCHESSEAU</t>
  </si>
  <si>
    <t>13 MARCHESSEAU</t>
  </si>
  <si>
    <t>9JB</t>
  </si>
  <si>
    <t>334219JB</t>
  </si>
  <si>
    <t>ST JEAN DE BLAIGNAC</t>
  </si>
  <si>
    <t>4 RUE DE LA POSTE</t>
  </si>
  <si>
    <t>9GM</t>
  </si>
  <si>
    <t>331779GM</t>
  </si>
  <si>
    <t>GAILLAN EN M PETIT MOULIN</t>
  </si>
  <si>
    <t>GAILLAN EN MEDOC</t>
  </si>
  <si>
    <t>1 RTE DU PETIT MOULIN</t>
  </si>
  <si>
    <t>9RO</t>
  </si>
  <si>
    <t>333589RO</t>
  </si>
  <si>
    <t>ROMAGNE</t>
  </si>
  <si>
    <t>11 RUE JACQUES LONGUEVILLE</t>
  </si>
  <si>
    <t>9EE</t>
  </si>
  <si>
    <t>331849EE</t>
  </si>
  <si>
    <t>GENERAC</t>
  </si>
  <si>
    <t>44 LE BOURG</t>
  </si>
  <si>
    <t>9SC</t>
  </si>
  <si>
    <t>333919SC</t>
  </si>
  <si>
    <t>ST COME</t>
  </si>
  <si>
    <t>SAINT COME</t>
  </si>
  <si>
    <t>3 LE BOURG</t>
  </si>
  <si>
    <t>9AI</t>
  </si>
  <si>
    <t>333739AI</t>
  </si>
  <si>
    <t>ST ANTOINE SUR L ISLE</t>
  </si>
  <si>
    <t>21 RUE DE VERDUN</t>
  </si>
  <si>
    <t>9MG</t>
  </si>
  <si>
    <t>332699MG</t>
  </si>
  <si>
    <t>MARGUERON</t>
  </si>
  <si>
    <t> RTE DE MARMANDE</t>
  </si>
  <si>
    <t>9UD</t>
  </si>
  <si>
    <t>330769UD</t>
  </si>
  <si>
    <t>BUDOS</t>
  </si>
  <si>
    <t>3 RUE DU CHATEAU</t>
  </si>
  <si>
    <t>9TA</t>
  </si>
  <si>
    <t>335189TA</t>
  </si>
  <si>
    <t>TABANAC</t>
  </si>
  <si>
    <t>462 PL EGLISE</t>
  </si>
  <si>
    <t>9UC</t>
  </si>
  <si>
    <t>333619UC</t>
  </si>
  <si>
    <t>RUCH</t>
  </si>
  <si>
    <t>3 LE GRAND MOUNICON</t>
  </si>
  <si>
    <t>9BS</t>
  </si>
  <si>
    <t>330379BS</t>
  </si>
  <si>
    <t>BEAUTIRAN CALENS</t>
  </si>
  <si>
    <t>BEAUTIRAN</t>
  </si>
  <si>
    <t>16 RN 113</t>
  </si>
  <si>
    <t>9CA</t>
  </si>
  <si>
    <t>330989CA</t>
  </si>
  <si>
    <t>CARDAN</t>
  </si>
  <si>
    <t>13 LE VIC</t>
  </si>
  <si>
    <t>9SV</t>
  </si>
  <si>
    <t>335089SV</t>
  </si>
  <si>
    <t>SAVIGNAC</t>
  </si>
  <si>
    <t>28 LE BOURG</t>
  </si>
  <si>
    <t>9CO</t>
  </si>
  <si>
    <t>331309CO</t>
  </si>
  <si>
    <t>COIMERES</t>
  </si>
  <si>
    <t>11 PALUS</t>
  </si>
  <si>
    <t>9LH</t>
  </si>
  <si>
    <t>332269LH</t>
  </si>
  <si>
    <t>LANGOIRAN HAUT</t>
  </si>
  <si>
    <t>LANGOIRAN</t>
  </si>
  <si>
    <t>6 RTE DE CAPIAN</t>
  </si>
  <si>
    <t>9CC</t>
  </si>
  <si>
    <t>331139CC</t>
  </si>
  <si>
    <t>CAUVIGNAC</t>
  </si>
  <si>
    <t>2 LA VIGNE</t>
  </si>
  <si>
    <t>9OM</t>
  </si>
  <si>
    <t>333089OM</t>
  </si>
  <si>
    <t>OMET</t>
  </si>
  <si>
    <t>9B LA BERTRANDE SUD</t>
  </si>
  <si>
    <t>9LE</t>
  </si>
  <si>
    <t>332409LE</t>
  </si>
  <si>
    <t>LESPARRE MEDOC  CONNEAU</t>
  </si>
  <si>
    <t>LESPARRE MEDOC</t>
  </si>
  <si>
    <t>2B CHE PROFOND</t>
  </si>
  <si>
    <t>oui</t>
  </si>
  <si>
    <t>non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</si>
</sst>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* #,##0,;* \(#,##0&quot;) &quot;;* \-#,;@\ "/>
    <numFmt numFmtId="166" formatCode="0"/>
    <numFmt numFmtId="167" formatCode="_-* #,##0.00,_€_-;\-* #,##0.00,_€_-;_-* \-??\ _€_-;_-@_-"/>
    <numFmt numFmtId="168" formatCode="_-* #,##0,_€_-;\-* #,##0,_€_-;_-* \-??\ _€_-;_-@_-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entury Gothic"/>
      <family val="2"/>
      <charset val="1"/>
    </font>
    <font>
      <b val="true"/>
      <i val="true"/>
      <sz val="11"/>
      <color rgb="FF44546A"/>
      <name val="Century Gothic"/>
      <family val="2"/>
      <charset val="1"/>
    </font>
    <font>
      <sz val="11"/>
      <color rgb="FFFF0000"/>
      <name val="Century Gothic"/>
      <family val="2"/>
      <charset val="1"/>
    </font>
    <font>
      <sz val="11"/>
      <color rgb="FF000000"/>
      <name val="Century Gothic"/>
      <family val="2"/>
      <charset val="1"/>
    </font>
    <font>
      <b val="true"/>
      <sz val="11"/>
      <color rgb="FFC00000"/>
      <name val="Century Gothic"/>
      <family val="2"/>
      <charset val="1"/>
    </font>
    <font>
      <b val="true"/>
      <sz val="10"/>
      <color rgb="FFFFFFFF"/>
      <name val="Century Gothic"/>
      <family val="2"/>
      <charset val="1"/>
    </font>
    <font>
      <sz val="10"/>
      <color rgb="FF000000"/>
      <name val="Century Gothic"/>
      <family val="2"/>
      <charset val="1"/>
    </font>
    <font>
      <sz val="10"/>
      <name val="Arial"/>
      <family val="2"/>
      <charset val="1"/>
    </font>
    <font>
      <sz val="10"/>
      <name val="Century Gothic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222A35"/>
        <bgColor rgb="FF33330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3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10" fillId="3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3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A3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01_PROD/GIRONDE_NUMERIQUE_MAJ_SDTAN_2014/2_Donn&#233;es/1_Informations_pr&#233;alables/INFOS_GENERALES_33_ORANGE/1_descriptif_des_NRA_33_20140605.csv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_descriptif_des_NRA_33_2014060"/>
    </sheetNames>
    <sheetDataSet>
      <sheetData sheetId="0">
        <row r="1">
          <cell r="B1" t="str">
            <v>CLE_NRA</v>
          </cell>
          <cell r="C1" t="str">
            <v>libelle NRA</v>
          </cell>
          <cell r="D1" t="str">
            <v>libelle de la voie</v>
          </cell>
          <cell r="E1" t="str">
            <v>numero de la voie</v>
          </cell>
          <cell r="F1" t="str">
            <v>code commune</v>
          </cell>
          <cell r="G1" t="str">
            <v>libelle de la commune</v>
          </cell>
          <cell r="H1" t="str">
            <v>Coordonnees X</v>
          </cell>
          <cell r="I1" t="str">
            <v>Coordonnees Y</v>
          </cell>
          <cell r="J1" t="str">
            <v>codage</v>
          </cell>
          <cell r="K1" t="str">
            <v>PODI</v>
          </cell>
        </row>
        <row r="2">
          <cell r="A2" t="str">
            <v>2ES</v>
          </cell>
          <cell r="B2" t="str">
            <v>331222ES</v>
          </cell>
          <cell r="C2" t="str">
            <v>CESTAS MANO</v>
          </cell>
          <cell r="D2" t="str">
            <v>AV DU COLONEL SALDOU</v>
          </cell>
          <cell r="E2">
            <v>3</v>
          </cell>
          <cell r="F2">
            <v>33122</v>
          </cell>
          <cell r="G2" t="str">
            <v>CESTAS</v>
          </cell>
          <cell r="H2">
            <v>360796</v>
          </cell>
          <cell r="I2">
            <v>1976569</v>
          </cell>
          <cell r="J2" t="str">
            <v>LAMBERT 2 ETENDU</v>
          </cell>
          <cell r="K2">
            <v>483</v>
          </cell>
        </row>
        <row r="3">
          <cell r="A3" t="str">
            <v>2MB</v>
          </cell>
          <cell r="B3" t="str">
            <v>330032MB</v>
          </cell>
          <cell r="C3" t="str">
            <v>AMBARES BERNATET</v>
          </cell>
          <cell r="D3" t="str">
            <v>AV DU ROY</v>
          </cell>
        </row>
        <row r="3">
          <cell r="F3">
            <v>33003</v>
          </cell>
          <cell r="G3" t="str">
            <v>AMBARES-ET-LAGRAVE</v>
          </cell>
          <cell r="H3">
            <v>375129</v>
          </cell>
          <cell r="I3">
            <v>1996984</v>
          </cell>
          <cell r="J3" t="str">
            <v>LAMBERT 2 ETENDU</v>
          </cell>
          <cell r="K3">
            <v>768</v>
          </cell>
        </row>
        <row r="4">
          <cell r="A4" t="str">
            <v>2MJ</v>
          </cell>
          <cell r="B4" t="str">
            <v>335192MJ</v>
          </cell>
          <cell r="C4" t="str">
            <v>LE TAILLAN HONTANE</v>
          </cell>
          <cell r="D4" t="str">
            <v>AV CHASSE SPLEEN</v>
          </cell>
        </row>
        <row r="4">
          <cell r="F4">
            <v>33519</v>
          </cell>
          <cell r="G4" t="str">
            <v>LE TAILLAN-MEDOC</v>
          </cell>
          <cell r="H4">
            <v>362042</v>
          </cell>
          <cell r="I4">
            <v>1995513</v>
          </cell>
          <cell r="J4" t="str">
            <v>LAMBERT 2 ETENDU</v>
          </cell>
          <cell r="K4">
            <v>494</v>
          </cell>
        </row>
        <row r="5">
          <cell r="A5" t="str">
            <v>2RA</v>
          </cell>
          <cell r="B5" t="str">
            <v>330902RA</v>
          </cell>
          <cell r="C5" t="str">
            <v>CANEJAN HOUSE</v>
          </cell>
          <cell r="D5" t="str">
            <v>ALL DES DUNES</v>
          </cell>
          <cell r="E5">
            <v>1</v>
          </cell>
          <cell r="F5">
            <v>33090</v>
          </cell>
          <cell r="G5" t="str">
            <v>CANEJAN</v>
          </cell>
          <cell r="H5">
            <v>364429</v>
          </cell>
          <cell r="I5">
            <v>1977379</v>
          </cell>
          <cell r="J5" t="str">
            <v>LAMBERT 2 ETENDU</v>
          </cell>
          <cell r="K5">
            <v>851</v>
          </cell>
        </row>
        <row r="6">
          <cell r="A6" t="str">
            <v>2RY</v>
          </cell>
          <cell r="B6" t="str">
            <v>331252RY</v>
          </cell>
          <cell r="C6" t="str">
            <v>CISSAC MEDOC</v>
          </cell>
          <cell r="D6" t="str">
            <v>RUE DU COMMERCE</v>
          </cell>
        </row>
        <row r="6">
          <cell r="F6">
            <v>33125</v>
          </cell>
          <cell r="G6" t="str">
            <v>CISSAC MEDOC</v>
          </cell>
          <cell r="H6">
            <v>351149</v>
          </cell>
          <cell r="I6">
            <v>2030088</v>
          </cell>
          <cell r="J6" t="str">
            <v>LAMBERT 2 ETENDU</v>
          </cell>
          <cell r="K6">
            <v>651</v>
          </cell>
        </row>
        <row r="7">
          <cell r="A7" t="str">
            <v>3BE</v>
          </cell>
          <cell r="B7" t="str">
            <v>330423BE</v>
          </cell>
          <cell r="C7" t="str">
            <v>BELIN</v>
          </cell>
          <cell r="D7" t="str">
            <v>RUE DE L'ABBE GAILLARD</v>
          </cell>
          <cell r="E7">
            <v>10</v>
          </cell>
          <cell r="F7">
            <v>33042</v>
          </cell>
          <cell r="G7" t="str">
            <v>BELIN BELIET</v>
          </cell>
          <cell r="H7">
            <v>351284</v>
          </cell>
          <cell r="I7">
            <v>1948504</v>
          </cell>
          <cell r="J7" t="str">
            <v>LAMBERT 2 ETENDU</v>
          </cell>
          <cell r="K7">
            <v>2075</v>
          </cell>
        </row>
        <row r="8">
          <cell r="A8" t="str">
            <v>3CA</v>
          </cell>
          <cell r="B8" t="str">
            <v>334503CA</v>
          </cell>
          <cell r="C8" t="str">
            <v>CASTELNAU</v>
          </cell>
          <cell r="D8" t="str">
            <v>CASTELNAU</v>
          </cell>
          <cell r="E8" t="str">
            <v>4B</v>
          </cell>
          <cell r="F8">
            <v>33450</v>
          </cell>
          <cell r="G8" t="str">
            <v>SAINT MICHEL DE CASTELNAU</v>
          </cell>
          <cell r="H8">
            <v>402956</v>
          </cell>
          <cell r="I8">
            <v>1924244</v>
          </cell>
          <cell r="J8" t="str">
            <v>LAMBERT 2 ETENDU</v>
          </cell>
          <cell r="K8">
            <v>391</v>
          </cell>
        </row>
        <row r="9">
          <cell r="A9" t="str">
            <v>3ES</v>
          </cell>
          <cell r="B9" t="str">
            <v>331223ES</v>
          </cell>
          <cell r="C9" t="str">
            <v>CESTAS LA FORESTIERE</v>
          </cell>
          <cell r="D9" t="str">
            <v>CHE DE LA CROIS D HINS</v>
          </cell>
          <cell r="E9">
            <v>7</v>
          </cell>
          <cell r="F9">
            <v>33122</v>
          </cell>
          <cell r="G9" t="str">
            <v>CESTAS</v>
          </cell>
          <cell r="H9">
            <v>359993</v>
          </cell>
          <cell r="I9">
            <v>1975819</v>
          </cell>
          <cell r="J9" t="str">
            <v>LAMBERT 2 ETENDU</v>
          </cell>
          <cell r="K9">
            <v>295</v>
          </cell>
        </row>
        <row r="10">
          <cell r="A10" t="str">
            <v>3GA</v>
          </cell>
          <cell r="B10" t="str">
            <v>334423GA</v>
          </cell>
          <cell r="C10" t="str">
            <v>LA GARRIGUE</v>
          </cell>
          <cell r="D10" t="str">
            <v>BELLE VUE</v>
          </cell>
          <cell r="E10" t="str">
            <v>1B</v>
          </cell>
          <cell r="F10">
            <v>33442</v>
          </cell>
          <cell r="G10" t="str">
            <v>ST MARTIN DE LAYE</v>
          </cell>
          <cell r="H10">
            <v>396294</v>
          </cell>
          <cell r="I10">
            <v>2007431</v>
          </cell>
          <cell r="J10" t="str">
            <v>LAMBERT 2 ETENDU</v>
          </cell>
          <cell r="K10">
            <v>1274</v>
          </cell>
        </row>
        <row r="11">
          <cell r="A11" t="str">
            <v>3PA</v>
          </cell>
          <cell r="B11" t="str">
            <v>333233PA</v>
          </cell>
          <cell r="C11" t="str">
            <v>ST PIERRE D AURILLAC</v>
          </cell>
          <cell r="D11" t="str">
            <v>RN 113 BAS PIAN</v>
          </cell>
        </row>
        <row r="11">
          <cell r="F11">
            <v>33323</v>
          </cell>
          <cell r="G11" t="str">
            <v>LE PIAN SUR GARONNE</v>
          </cell>
          <cell r="H11">
            <v>398257</v>
          </cell>
          <cell r="I11">
            <v>1955613</v>
          </cell>
          <cell r="J11" t="str">
            <v>LAMBERT 2 ETENDU</v>
          </cell>
          <cell r="K11">
            <v>556</v>
          </cell>
        </row>
        <row r="12">
          <cell r="A12" t="str">
            <v>3SA</v>
          </cell>
          <cell r="B12" t="str">
            <v>335013SA</v>
          </cell>
          <cell r="C12" t="str">
            <v>SAUCATS</v>
          </cell>
          <cell r="D12" t="str">
            <v>CHEMIN DE L'EGLISE</v>
          </cell>
          <cell r="E12" t="str">
            <v>7B</v>
          </cell>
          <cell r="F12">
            <v>33501</v>
          </cell>
          <cell r="G12" t="str">
            <v>SAUCATS</v>
          </cell>
          <cell r="H12">
            <v>367139</v>
          </cell>
          <cell r="I12">
            <v>1965577</v>
          </cell>
          <cell r="J12" t="str">
            <v>LAMBERT 2 ETENDU</v>
          </cell>
          <cell r="K12">
            <v>1170</v>
          </cell>
        </row>
        <row r="13">
          <cell r="A13" t="str">
            <v>3SC</v>
          </cell>
          <cell r="B13" t="str">
            <v>333833SC</v>
          </cell>
          <cell r="C13" t="str">
            <v>ST CHRISTOLY</v>
          </cell>
          <cell r="D13" t="str">
            <v>RTE DU BOSCQ</v>
          </cell>
          <cell r="E13">
            <v>2</v>
          </cell>
          <cell r="F13">
            <v>33383</v>
          </cell>
          <cell r="G13" t="str">
            <v>SAINT CHRISTOLY MEDOC</v>
          </cell>
          <cell r="H13">
            <v>352152</v>
          </cell>
          <cell r="I13">
            <v>2044649</v>
          </cell>
          <cell r="J13" t="str">
            <v>LAMBERT 2 ETENDU</v>
          </cell>
          <cell r="K13">
            <v>342</v>
          </cell>
        </row>
        <row r="14">
          <cell r="A14" t="str">
            <v>3SL</v>
          </cell>
          <cell r="B14" t="str">
            <v>334253SL</v>
          </cell>
          <cell r="C14" t="str">
            <v>ST LAURENT D'ARCE</v>
          </cell>
          <cell r="D14" t="str">
            <v>LE BOURG</v>
          </cell>
          <cell r="E14" t="str">
            <v>30B</v>
          </cell>
          <cell r="F14">
            <v>33425</v>
          </cell>
          <cell r="G14" t="str">
            <v>ST LAURENT D ARCE</v>
          </cell>
          <cell r="H14">
            <v>378739</v>
          </cell>
          <cell r="I14">
            <v>2007667</v>
          </cell>
          <cell r="J14" t="str">
            <v>LAMBERT 2 ETENDU</v>
          </cell>
          <cell r="K14">
            <v>505</v>
          </cell>
        </row>
        <row r="15">
          <cell r="A15" t="str">
            <v>3VE</v>
          </cell>
          <cell r="B15" t="str">
            <v>335443VE</v>
          </cell>
          <cell r="C15" t="str">
            <v>LE VERDON</v>
          </cell>
          <cell r="D15" t="str">
            <v>BD MARCEL DESBLACHES</v>
          </cell>
          <cell r="E15">
            <v>13</v>
          </cell>
          <cell r="F15">
            <v>33544</v>
          </cell>
          <cell r="G15" t="str">
            <v>LE VERDON SUR MER</v>
          </cell>
          <cell r="H15">
            <v>334342</v>
          </cell>
          <cell r="I15">
            <v>2066383</v>
          </cell>
          <cell r="J15" t="str">
            <v>LAMBERT 2 ETENDU</v>
          </cell>
          <cell r="K15">
            <v>1074</v>
          </cell>
        </row>
        <row r="16">
          <cell r="A16" t="str">
            <v>3VI</v>
          </cell>
          <cell r="B16" t="str">
            <v>335473VI</v>
          </cell>
          <cell r="C16" t="str">
            <v>VILLANDRAUT</v>
          </cell>
          <cell r="D16" t="str">
            <v>PCE PAUL DUNESME</v>
          </cell>
          <cell r="E16">
            <v>5</v>
          </cell>
          <cell r="F16">
            <v>33547</v>
          </cell>
          <cell r="G16" t="str">
            <v>VILLANDRAUT</v>
          </cell>
          <cell r="H16">
            <v>384434</v>
          </cell>
          <cell r="I16">
            <v>1943225</v>
          </cell>
          <cell r="J16" t="str">
            <v>LAMBERT 2 ETENDU</v>
          </cell>
          <cell r="K16">
            <v>1313</v>
          </cell>
        </row>
        <row r="17">
          <cell r="A17" t="str">
            <v>9AA</v>
          </cell>
          <cell r="B17" t="str">
            <v>333699AA</v>
          </cell>
          <cell r="C17" t="str">
            <v>ST ANDRE ET APPELLES</v>
          </cell>
          <cell r="D17" t="str">
            <v>LE PONT DE LA BEAUZE</v>
          </cell>
        </row>
        <row r="17">
          <cell r="F17">
            <v>33369</v>
          </cell>
          <cell r="G17" t="str">
            <v>ST ANDRE ET APPELLES</v>
          </cell>
          <cell r="H17">
            <v>430466</v>
          </cell>
          <cell r="I17">
            <v>1982174</v>
          </cell>
          <cell r="J17" t="str">
            <v>LAMBERT 2 ETENDU</v>
          </cell>
          <cell r="K17">
            <v>207</v>
          </cell>
        </row>
        <row r="18">
          <cell r="A18" t="str">
            <v>9AB</v>
          </cell>
          <cell r="B18" t="str">
            <v>330019AB</v>
          </cell>
          <cell r="C18" t="str">
            <v>ABZAC</v>
          </cell>
          <cell r="D18" t="str">
            <v>RUE JEAN ACHARD</v>
          </cell>
          <cell r="E18">
            <v>24</v>
          </cell>
          <cell r="F18">
            <v>33001</v>
          </cell>
          <cell r="G18" t="str">
            <v>ABZAC</v>
          </cell>
          <cell r="H18">
            <v>405710</v>
          </cell>
          <cell r="I18">
            <v>2004718</v>
          </cell>
          <cell r="J18" t="str">
            <v>LAMBERT 2 ETENDU</v>
          </cell>
          <cell r="K18">
            <v>765</v>
          </cell>
        </row>
        <row r="19">
          <cell r="A19" t="str">
            <v>9AG</v>
          </cell>
          <cell r="B19" t="str">
            <v>331099AG</v>
          </cell>
          <cell r="C19" t="str">
            <v>CASTRES GIRONDE</v>
          </cell>
          <cell r="D19" t="str">
            <v>RTE DE POMAREDE</v>
          </cell>
          <cell r="E19">
            <v>3</v>
          </cell>
          <cell r="F19">
            <v>33109</v>
          </cell>
          <cell r="G19" t="str">
            <v>CASTRES GIRONDE</v>
          </cell>
          <cell r="H19">
            <v>379352</v>
          </cell>
          <cell r="I19">
            <v>1970113</v>
          </cell>
          <cell r="J19" t="str">
            <v>LAMBERT 2 ETENDU</v>
          </cell>
          <cell r="K19">
            <v>764</v>
          </cell>
        </row>
        <row r="20">
          <cell r="A20" t="str">
            <v>9AI</v>
          </cell>
          <cell r="B20" t="str">
            <v>333739AI</v>
          </cell>
          <cell r="C20" t="str">
            <v>ST ANTOINE SUR L ISLE</v>
          </cell>
          <cell r="D20" t="str">
            <v>RUE DE VERDUN</v>
          </cell>
          <cell r="E20">
            <v>21</v>
          </cell>
          <cell r="F20">
            <v>33373</v>
          </cell>
          <cell r="G20" t="str">
            <v>ST ANTOINE SUR L ISLE</v>
          </cell>
          <cell r="H20">
            <v>418873</v>
          </cell>
          <cell r="I20">
            <v>2005518</v>
          </cell>
          <cell r="J20" t="str">
            <v>LAMBERT 2 ETENDU</v>
          </cell>
          <cell r="K20">
            <v>196</v>
          </cell>
        </row>
        <row r="21">
          <cell r="A21" t="str">
            <v>9AL</v>
          </cell>
          <cell r="B21" t="str">
            <v>330199AL</v>
          </cell>
          <cell r="C21" t="str">
            <v>AUDENGE  LUBEC</v>
          </cell>
          <cell r="D21" t="str">
            <v>LUBEC</v>
          </cell>
          <cell r="E21" t="str">
            <v>85B</v>
          </cell>
          <cell r="F21">
            <v>33019</v>
          </cell>
          <cell r="G21" t="str">
            <v>AUDENGE</v>
          </cell>
          <cell r="H21">
            <v>341776</v>
          </cell>
          <cell r="I21">
            <v>1973582</v>
          </cell>
          <cell r="J21" t="str">
            <v>LAMBERT 2 ETENDU</v>
          </cell>
          <cell r="K21">
            <v>72</v>
          </cell>
        </row>
        <row r="22">
          <cell r="A22" t="str">
            <v>9AR</v>
          </cell>
          <cell r="B22" t="str">
            <v>333789AR</v>
          </cell>
          <cell r="C22" t="str">
            <v>ST AVIT ST NAZAIRE LE ROC</v>
          </cell>
          <cell r="D22" t="str">
            <v>LE ROC DE METILLE</v>
          </cell>
          <cell r="E22">
            <v>1</v>
          </cell>
          <cell r="F22">
            <v>33378</v>
          </cell>
          <cell r="G22" t="str">
            <v>ST AVIT ST NAZAIRE</v>
          </cell>
          <cell r="H22">
            <v>437308</v>
          </cell>
          <cell r="I22">
            <v>1984624</v>
          </cell>
          <cell r="J22" t="str">
            <v>LAMBERT 2 ETENDU</v>
          </cell>
          <cell r="K22">
            <v>145</v>
          </cell>
        </row>
        <row r="23">
          <cell r="A23" t="str">
            <v>9AU</v>
          </cell>
          <cell r="B23" t="str">
            <v>334949AU</v>
          </cell>
          <cell r="C23" t="str">
            <v>SALAUNES</v>
          </cell>
          <cell r="D23" t="str">
            <v>LE BOURG SUD</v>
          </cell>
          <cell r="E23">
            <v>1</v>
          </cell>
          <cell r="F23">
            <v>33494</v>
          </cell>
          <cell r="G23" t="str">
            <v>SALAUNES</v>
          </cell>
          <cell r="H23">
            <v>349865</v>
          </cell>
          <cell r="I23">
            <v>1997855</v>
          </cell>
          <cell r="J23" t="str">
            <v>LAMBERT 2 ETENDU</v>
          </cell>
          <cell r="K23">
            <v>363</v>
          </cell>
        </row>
        <row r="24">
          <cell r="A24" t="str">
            <v>9AV</v>
          </cell>
          <cell r="B24" t="str">
            <v>335209AV</v>
          </cell>
          <cell r="C24" t="str">
            <v>TAILLECAVAT</v>
          </cell>
          <cell r="D24" t="str">
            <v>LE BOURG</v>
          </cell>
          <cell r="E24">
            <v>32</v>
          </cell>
          <cell r="F24">
            <v>33520</v>
          </cell>
          <cell r="G24" t="str">
            <v>TAILLECAVAT</v>
          </cell>
          <cell r="H24">
            <v>426424</v>
          </cell>
          <cell r="I24">
            <v>1963159</v>
          </cell>
          <cell r="J24" t="str">
            <v>LAMBERT 2 ETENDU</v>
          </cell>
          <cell r="K24">
            <v>119</v>
          </cell>
        </row>
        <row r="25">
          <cell r="A25" t="str">
            <v>9AY</v>
          </cell>
          <cell r="B25" t="str">
            <v>330239AY</v>
          </cell>
          <cell r="C25" t="str">
            <v>AYGUEMORTE LES GRAVES</v>
          </cell>
          <cell r="D25" t="str">
            <v>RTE DU BRASSAN</v>
          </cell>
          <cell r="E25">
            <v>1</v>
          </cell>
          <cell r="F25">
            <v>33023</v>
          </cell>
          <cell r="G25" t="str">
            <v>AYGUEMORTE LES GRAVES</v>
          </cell>
          <cell r="H25">
            <v>377291</v>
          </cell>
          <cell r="I25">
            <v>1971880</v>
          </cell>
          <cell r="J25" t="str">
            <v>LAMBERT 2 ETENDU</v>
          </cell>
          <cell r="K25">
            <v>436</v>
          </cell>
        </row>
        <row r="26">
          <cell r="A26" t="str">
            <v>9BB</v>
          </cell>
          <cell r="B26" t="str">
            <v>330369BB</v>
          </cell>
          <cell r="C26" t="str">
            <v>BAZAS BAHARLA</v>
          </cell>
          <cell r="D26" t="str">
            <v>BAHARLA</v>
          </cell>
          <cell r="E26">
            <v>2</v>
          </cell>
          <cell r="F26">
            <v>33036</v>
          </cell>
          <cell r="G26" t="str">
            <v>BAZAS</v>
          </cell>
          <cell r="H26">
            <v>398471</v>
          </cell>
          <cell r="I26">
            <v>1942811</v>
          </cell>
          <cell r="J26" t="str">
            <v>LAMBERT 2 ETENDU</v>
          </cell>
          <cell r="K26">
            <v>100</v>
          </cell>
        </row>
        <row r="27">
          <cell r="A27" t="str">
            <v>9BC</v>
          </cell>
          <cell r="B27" t="str">
            <v>330309BC</v>
          </cell>
          <cell r="C27" t="str">
            <v>BARSAC CARRETEY</v>
          </cell>
          <cell r="D27" t="str">
            <v>CAMPEROS</v>
          </cell>
          <cell r="E27">
            <v>1</v>
          </cell>
          <cell r="F27">
            <v>33030</v>
          </cell>
          <cell r="G27" t="str">
            <v>BARSAC</v>
          </cell>
          <cell r="H27">
            <v>388809</v>
          </cell>
          <cell r="I27">
            <v>1959579</v>
          </cell>
          <cell r="J27" t="str">
            <v>LAMBERT 2 ETENDU</v>
          </cell>
          <cell r="K27">
            <v>531</v>
          </cell>
        </row>
        <row r="28">
          <cell r="A28" t="str">
            <v>9BJ</v>
          </cell>
          <cell r="B28" t="str">
            <v>330429BJ</v>
          </cell>
          <cell r="C28" t="str">
            <v>BELIN BELIET JOUE</v>
          </cell>
          <cell r="D28" t="str">
            <v>RTE DE HAUDOUA</v>
          </cell>
          <cell r="E28">
            <v>4</v>
          </cell>
          <cell r="F28">
            <v>33042</v>
          </cell>
          <cell r="G28" t="str">
            <v>BELIN BELIET</v>
          </cell>
          <cell r="H28">
            <v>355587</v>
          </cell>
          <cell r="I28">
            <v>1946379</v>
          </cell>
          <cell r="J28" t="str">
            <v>LAMBERT 2 ETENDU</v>
          </cell>
          <cell r="K28">
            <v>147</v>
          </cell>
        </row>
        <row r="29">
          <cell r="A29" t="str">
            <v>9BL</v>
          </cell>
          <cell r="B29" t="str">
            <v>330429BL</v>
          </cell>
          <cell r="C29" t="str">
            <v>BELIN BELIET LILAIRE</v>
          </cell>
          <cell r="D29" t="str">
            <v>CHE DE LA LIMITE</v>
          </cell>
          <cell r="E29">
            <v>31</v>
          </cell>
          <cell r="F29">
            <v>33042</v>
          </cell>
          <cell r="G29" t="str">
            <v>BELIN BELIET</v>
          </cell>
          <cell r="H29">
            <v>348532</v>
          </cell>
          <cell r="I29">
            <v>1940830</v>
          </cell>
          <cell r="J29" t="str">
            <v>LAMBERT 2 ETENDU</v>
          </cell>
          <cell r="K29">
            <v>52</v>
          </cell>
        </row>
        <row r="30">
          <cell r="A30" t="str">
            <v>9BO</v>
          </cell>
          <cell r="B30" t="str">
            <v>330619BO</v>
          </cell>
          <cell r="C30" t="str">
            <v>BONNETAN</v>
          </cell>
          <cell r="D30" t="str">
            <v>RTE DE CREON</v>
          </cell>
          <cell r="E30">
            <v>56</v>
          </cell>
          <cell r="F30">
            <v>33061</v>
          </cell>
          <cell r="G30" t="str">
            <v>BONNETAN</v>
          </cell>
          <cell r="H30">
            <v>384125</v>
          </cell>
          <cell r="I30">
            <v>1982878</v>
          </cell>
          <cell r="J30" t="str">
            <v>LAMBERT 2 ETENDU</v>
          </cell>
          <cell r="K30">
            <v>263</v>
          </cell>
        </row>
        <row r="31">
          <cell r="A31" t="str">
            <v>9BP</v>
          </cell>
          <cell r="B31" t="str">
            <v>330369BP</v>
          </cell>
          <cell r="C31" t="str">
            <v>BAZAS PESQUEY</v>
          </cell>
          <cell r="D31" t="str">
            <v>PESQUEY</v>
          </cell>
          <cell r="E31">
            <v>2</v>
          </cell>
          <cell r="F31">
            <v>33036</v>
          </cell>
          <cell r="G31" t="str">
            <v>BAZAS</v>
          </cell>
          <cell r="H31">
            <v>400241</v>
          </cell>
          <cell r="I31">
            <v>1941131</v>
          </cell>
          <cell r="J31" t="str">
            <v>LAMBERT 2 ETENDU</v>
          </cell>
          <cell r="K31">
            <v>265</v>
          </cell>
        </row>
        <row r="32">
          <cell r="A32" t="str">
            <v>9BS</v>
          </cell>
          <cell r="B32" t="str">
            <v>330379BS</v>
          </cell>
          <cell r="C32" t="str">
            <v>BEAUTIRAN CALENS</v>
          </cell>
          <cell r="D32" t="str">
            <v>RN 113</v>
          </cell>
          <cell r="E32">
            <v>16</v>
          </cell>
          <cell r="F32">
            <v>33037</v>
          </cell>
          <cell r="G32" t="str">
            <v>BEAUTIRAN</v>
          </cell>
          <cell r="H32">
            <v>378131</v>
          </cell>
          <cell r="I32">
            <v>1970457</v>
          </cell>
          <cell r="J32" t="str">
            <v>LAMBERT 2 ETENDU</v>
          </cell>
          <cell r="K32">
            <v>336</v>
          </cell>
        </row>
        <row r="33">
          <cell r="A33" t="str">
            <v>9CA</v>
          </cell>
          <cell r="B33" t="str">
            <v>330989CA</v>
          </cell>
          <cell r="C33" t="str">
            <v>CARDAN</v>
          </cell>
          <cell r="D33" t="str">
            <v>LE VIC</v>
          </cell>
          <cell r="E33">
            <v>13</v>
          </cell>
          <cell r="F33">
            <v>33098</v>
          </cell>
          <cell r="G33" t="str">
            <v>CARDAN</v>
          </cell>
          <cell r="H33">
            <v>389045</v>
          </cell>
          <cell r="I33">
            <v>1967555</v>
          </cell>
          <cell r="J33" t="str">
            <v>LAMBERT 2 ETENDU</v>
          </cell>
          <cell r="K33">
            <v>239</v>
          </cell>
        </row>
        <row r="34">
          <cell r="A34" t="str">
            <v>9CB</v>
          </cell>
          <cell r="B34" t="str">
            <v>331269CB</v>
          </cell>
          <cell r="C34" t="str">
            <v>CIVRAC DE BLAYE</v>
          </cell>
          <cell r="D34" t="str">
            <v>LE BOURG</v>
          </cell>
          <cell r="E34">
            <v>141</v>
          </cell>
          <cell r="F34">
            <v>33126</v>
          </cell>
          <cell r="G34" t="str">
            <v>CIVRAC DE BLAYE</v>
          </cell>
          <cell r="H34">
            <v>381123</v>
          </cell>
          <cell r="I34">
            <v>2016270</v>
          </cell>
          <cell r="J34" t="str">
            <v>LAMBERT 2 ETENDU</v>
          </cell>
          <cell r="K34">
            <v>132</v>
          </cell>
        </row>
        <row r="35">
          <cell r="A35" t="str">
            <v>9CC</v>
          </cell>
          <cell r="B35" t="str">
            <v>331139CC</v>
          </cell>
          <cell r="C35" t="str">
            <v>CAUVIGNAC</v>
          </cell>
          <cell r="D35" t="str">
            <v>LA VIGNE</v>
          </cell>
          <cell r="E35">
            <v>2</v>
          </cell>
          <cell r="F35">
            <v>33113</v>
          </cell>
          <cell r="G35" t="str">
            <v>CAUVIGNAC</v>
          </cell>
          <cell r="H35">
            <v>407417</v>
          </cell>
          <cell r="I35">
            <v>1938213</v>
          </cell>
          <cell r="J35" t="str">
            <v>LAMBERT 2 ETENDU</v>
          </cell>
          <cell r="K35">
            <v>250</v>
          </cell>
        </row>
        <row r="36">
          <cell r="A36" t="str">
            <v>9CE</v>
          </cell>
          <cell r="B36" t="str">
            <v>333809CE</v>
          </cell>
          <cell r="C36" t="str">
            <v>ST CAPRAIS DE BLAYE</v>
          </cell>
          <cell r="D36" t="str">
            <v>LE BOURG</v>
          </cell>
          <cell r="E36">
            <v>22</v>
          </cell>
          <cell r="F36">
            <v>33380</v>
          </cell>
          <cell r="G36" t="str">
            <v>ST CAPRAIS DE BLAYE</v>
          </cell>
          <cell r="H36">
            <v>372600</v>
          </cell>
          <cell r="I36">
            <v>2035792</v>
          </cell>
          <cell r="J36" t="str">
            <v>LAMBERT 2 ETENDU</v>
          </cell>
          <cell r="K36">
            <v>325</v>
          </cell>
        </row>
        <row r="37">
          <cell r="A37" t="str">
            <v>9CG</v>
          </cell>
          <cell r="B37" t="str">
            <v>331269CG</v>
          </cell>
          <cell r="C37" t="str">
            <v>CIVRAC DE B LA GAUCHERIE</v>
          </cell>
          <cell r="D37" t="str">
            <v>LA GAUCHERIE</v>
          </cell>
        </row>
        <row r="37">
          <cell r="F37">
            <v>33126</v>
          </cell>
          <cell r="G37" t="str">
            <v>CIVRAC DE BLAYE</v>
          </cell>
          <cell r="H37">
            <v>379732</v>
          </cell>
          <cell r="I37">
            <v>2015832</v>
          </cell>
          <cell r="J37" t="str">
            <v>LAMBERT 2 ETENDU</v>
          </cell>
          <cell r="K37">
            <v>87</v>
          </cell>
        </row>
        <row r="38">
          <cell r="A38" t="str">
            <v>9CH</v>
          </cell>
          <cell r="B38" t="str">
            <v>332369CH</v>
          </cell>
          <cell r="C38" t="str">
            <v>LEGE CAP F CHASSEURS</v>
          </cell>
          <cell r="D38" t="str">
            <v>AV DES CHASSEURS</v>
          </cell>
          <cell r="E38">
            <v>1</v>
          </cell>
          <cell r="F38">
            <v>33236</v>
          </cell>
          <cell r="G38" t="str">
            <v>LEGE CAP FERRET</v>
          </cell>
          <cell r="H38">
            <v>322958</v>
          </cell>
          <cell r="I38">
            <v>1982777</v>
          </cell>
          <cell r="J38" t="str">
            <v>LAMBERT 2 ETENDU</v>
          </cell>
          <cell r="K38">
            <v>494</v>
          </cell>
        </row>
        <row r="39">
          <cell r="A39" t="str">
            <v>9CI</v>
          </cell>
          <cell r="B39" t="str">
            <v>333869CI</v>
          </cell>
          <cell r="C39" t="str">
            <v>ST CIBARD</v>
          </cell>
          <cell r="D39" t="str">
            <v>PIMPINE</v>
          </cell>
          <cell r="E39">
            <v>8</v>
          </cell>
          <cell r="F39">
            <v>33386</v>
          </cell>
          <cell r="G39" t="str">
            <v>ST CIBARD</v>
          </cell>
          <cell r="H39">
            <v>413727</v>
          </cell>
          <cell r="I39">
            <v>1996041</v>
          </cell>
          <cell r="J39" t="str">
            <v>LAMBERT 2 ETENDU</v>
          </cell>
          <cell r="K39">
            <v>234</v>
          </cell>
        </row>
        <row r="40">
          <cell r="A40" t="str">
            <v>9CJ</v>
          </cell>
          <cell r="B40" t="str">
            <v>333439CJ</v>
          </cell>
          <cell r="C40" t="str">
            <v>PUJOLS SUR CIRON</v>
          </cell>
          <cell r="D40" t="str">
            <v>RTE DE LA VIERGE A LA LISSEUSE</v>
          </cell>
          <cell r="E40">
            <v>26</v>
          </cell>
          <cell r="F40">
            <v>33343</v>
          </cell>
          <cell r="G40" t="str">
            <v>PUJOLS SUR CIRON</v>
          </cell>
          <cell r="H40">
            <v>385965</v>
          </cell>
          <cell r="I40">
            <v>1955118</v>
          </cell>
          <cell r="J40" t="str">
            <v>LAMBERT 2 ETENDU</v>
          </cell>
          <cell r="K40">
            <v>310</v>
          </cell>
        </row>
        <row r="41">
          <cell r="A41" t="str">
            <v>9CM</v>
          </cell>
          <cell r="B41" t="str">
            <v>330859CM</v>
          </cell>
          <cell r="C41" t="str">
            <v>CAMBLANES ET MEYNAC</v>
          </cell>
          <cell r="D41" t="str">
            <v>PL DU GENERAL DE GAULLE</v>
          </cell>
          <cell r="E41">
            <v>4</v>
          </cell>
          <cell r="F41">
            <v>33085</v>
          </cell>
          <cell r="G41" t="str">
            <v>CAMBLANES ET MEYNAC</v>
          </cell>
          <cell r="H41">
            <v>376334</v>
          </cell>
          <cell r="I41">
            <v>1977829</v>
          </cell>
          <cell r="J41" t="str">
            <v>LAMBERT 2 ETENDU</v>
          </cell>
          <cell r="K41">
            <v>814</v>
          </cell>
        </row>
        <row r="42">
          <cell r="A42" t="str">
            <v>9CN</v>
          </cell>
          <cell r="B42" t="str">
            <v>331089CN</v>
          </cell>
          <cell r="C42" t="str">
            <v>CASTILLON CAPITOURLAN</v>
          </cell>
          <cell r="D42" t="str">
            <v>CAPITOURLAN</v>
          </cell>
          <cell r="E42">
            <v>27</v>
          </cell>
          <cell r="F42">
            <v>33108</v>
          </cell>
          <cell r="G42" t="str">
            <v>CASTILLON LA BATAILLE</v>
          </cell>
          <cell r="H42">
            <v>414490</v>
          </cell>
          <cell r="I42">
            <v>1987665</v>
          </cell>
          <cell r="J42" t="str">
            <v>LAMBERT 2 ETENDU</v>
          </cell>
          <cell r="K42">
            <v>85</v>
          </cell>
        </row>
        <row r="43">
          <cell r="A43" t="str">
            <v>9CO</v>
          </cell>
          <cell r="B43" t="str">
            <v>331309CO</v>
          </cell>
          <cell r="C43" t="str">
            <v>COIMERES</v>
          </cell>
          <cell r="D43" t="str">
            <v>PALUS</v>
          </cell>
          <cell r="E43">
            <v>11</v>
          </cell>
          <cell r="F43">
            <v>33130</v>
          </cell>
          <cell r="G43" t="str">
            <v>COIMERES</v>
          </cell>
          <cell r="H43">
            <v>397480</v>
          </cell>
          <cell r="I43">
            <v>1947233</v>
          </cell>
          <cell r="J43" t="str">
            <v>LAMBERT 2 ETENDU</v>
          </cell>
          <cell r="K43">
            <v>224</v>
          </cell>
        </row>
        <row r="44">
          <cell r="A44" t="str">
            <v>9CZ</v>
          </cell>
          <cell r="B44" t="str">
            <v>331159CZ</v>
          </cell>
          <cell r="C44" t="str">
            <v>CAZALIS</v>
          </cell>
          <cell r="D44" t="str">
            <v>LE BOURG</v>
          </cell>
          <cell r="E44">
            <v>23</v>
          </cell>
          <cell r="F44">
            <v>33115</v>
          </cell>
          <cell r="G44" t="str">
            <v>CAZALIS</v>
          </cell>
          <cell r="H44">
            <v>383048</v>
          </cell>
          <cell r="I44">
            <v>1930485</v>
          </cell>
          <cell r="J44" t="str">
            <v>LAMBERT 2 ETENDU</v>
          </cell>
          <cell r="K44">
            <v>130</v>
          </cell>
        </row>
        <row r="45">
          <cell r="A45" t="str">
            <v>9DN</v>
          </cell>
          <cell r="B45" t="str">
            <v>334499DN</v>
          </cell>
          <cell r="C45" t="str">
            <v>ST MEDARD CERILLAN</v>
          </cell>
          <cell r="D45" t="str">
            <v>ALL PONT DE LA PIERRE</v>
          </cell>
        </row>
        <row r="45">
          <cell r="F45">
            <v>33449</v>
          </cell>
          <cell r="G45" t="str">
            <v>ST MEDARD EN JALLES</v>
          </cell>
          <cell r="H45">
            <v>355235</v>
          </cell>
          <cell r="I45">
            <v>1993476</v>
          </cell>
          <cell r="J45" t="str">
            <v>LAMBERT 2 ETENDU</v>
          </cell>
          <cell r="K45">
            <v>348</v>
          </cell>
        </row>
        <row r="46">
          <cell r="A46" t="str">
            <v>9DO</v>
          </cell>
          <cell r="B46" t="str">
            <v>332569DO</v>
          </cell>
          <cell r="C46" t="str">
            <v>LUDON MEDOC</v>
          </cell>
          <cell r="D46" t="str">
            <v>RUE DU GEN DE GAULLE</v>
          </cell>
          <cell r="E46">
            <v>23</v>
          </cell>
          <cell r="F46">
            <v>33256</v>
          </cell>
          <cell r="G46" t="str">
            <v>LUDON MEDOC</v>
          </cell>
          <cell r="H46">
            <v>368034</v>
          </cell>
          <cell r="I46">
            <v>2002318</v>
          </cell>
          <cell r="J46" t="str">
            <v>LAMBERT 2 ETENDU</v>
          </cell>
          <cell r="K46">
            <v>447</v>
          </cell>
        </row>
        <row r="47">
          <cell r="A47" t="str">
            <v>9DZ</v>
          </cell>
          <cell r="B47" t="str">
            <v>331559DZ</v>
          </cell>
          <cell r="C47" t="str">
            <v>ESCAUDES</v>
          </cell>
          <cell r="D47" t="str">
            <v>LE BOURG</v>
          </cell>
        </row>
        <row r="47">
          <cell r="F47">
            <v>33155</v>
          </cell>
          <cell r="G47" t="str">
            <v>ESCAUDES</v>
          </cell>
          <cell r="H47">
            <v>397290</v>
          </cell>
          <cell r="I47">
            <v>1926464</v>
          </cell>
          <cell r="J47" t="str">
            <v>LAMBERT 2 ETENDU</v>
          </cell>
          <cell r="K47">
            <v>83</v>
          </cell>
        </row>
        <row r="48">
          <cell r="A48" t="str">
            <v>9EE</v>
          </cell>
          <cell r="B48" t="str">
            <v>331849EE</v>
          </cell>
          <cell r="C48" t="str">
            <v>GENERAC</v>
          </cell>
          <cell r="D48" t="str">
            <v>LE BOURG</v>
          </cell>
          <cell r="E48">
            <v>44</v>
          </cell>
          <cell r="F48">
            <v>33184</v>
          </cell>
          <cell r="G48" t="str">
            <v>GENERAC</v>
          </cell>
          <cell r="H48">
            <v>373325</v>
          </cell>
          <cell r="I48">
            <v>2024037</v>
          </cell>
          <cell r="J48" t="str">
            <v>LAMBERT 2 ETENDU</v>
          </cell>
          <cell r="K48">
            <v>232</v>
          </cell>
        </row>
        <row r="49">
          <cell r="A49" t="str">
            <v>9EL</v>
          </cell>
          <cell r="B49" t="str">
            <v>333969EL</v>
          </cell>
          <cell r="C49" t="str">
            <v>ST ETIENNE DE LISSE</v>
          </cell>
          <cell r="D49" t="str">
            <v>MARGAGNE</v>
          </cell>
          <cell r="E49">
            <v>1</v>
          </cell>
          <cell r="F49">
            <v>33396</v>
          </cell>
          <cell r="G49" t="str">
            <v>ST ETIENNE DE LISSE</v>
          </cell>
          <cell r="H49">
            <v>407904</v>
          </cell>
          <cell r="I49">
            <v>1989450</v>
          </cell>
          <cell r="J49" t="str">
            <v>LAMBERT 2 ETENDU</v>
          </cell>
          <cell r="K49">
            <v>154</v>
          </cell>
        </row>
        <row r="50">
          <cell r="A50" t="str">
            <v>9EV</v>
          </cell>
          <cell r="B50" t="str">
            <v>335419EV</v>
          </cell>
          <cell r="C50" t="str">
            <v>VENSAC</v>
          </cell>
          <cell r="D50" t="str">
            <v>GRAND. RUE.</v>
          </cell>
          <cell r="E50" t="str">
            <v>2B</v>
          </cell>
          <cell r="F50">
            <v>33541</v>
          </cell>
          <cell r="G50" t="str">
            <v>VENSAC</v>
          </cell>
          <cell r="H50">
            <v>335497</v>
          </cell>
          <cell r="I50">
            <v>2049966</v>
          </cell>
          <cell r="J50" t="str">
            <v>LAMBERT 2 ETENDU</v>
          </cell>
          <cell r="K50">
            <v>348</v>
          </cell>
        </row>
        <row r="51">
          <cell r="A51" t="str">
            <v>9EY</v>
          </cell>
          <cell r="B51" t="str">
            <v>330689EY</v>
          </cell>
          <cell r="C51" t="str">
            <v>BOURIDEYS</v>
          </cell>
          <cell r="D51" t="str">
            <v>LE BOURG SUD</v>
          </cell>
          <cell r="E51">
            <v>7</v>
          </cell>
          <cell r="F51">
            <v>33068</v>
          </cell>
          <cell r="G51" t="str">
            <v>BOURIDEYS</v>
          </cell>
          <cell r="H51">
            <v>377317</v>
          </cell>
          <cell r="I51">
            <v>1933678</v>
          </cell>
          <cell r="J51" t="str">
            <v>LAMBERT 2 ETENDU</v>
          </cell>
          <cell r="K51">
            <v>44</v>
          </cell>
        </row>
        <row r="52">
          <cell r="A52" t="str">
            <v>9FA</v>
          </cell>
          <cell r="B52" t="str">
            <v>331649FA</v>
          </cell>
          <cell r="C52" t="str">
            <v>FARGUES</v>
          </cell>
          <cell r="D52" t="str">
            <v>RTE DU STADE</v>
          </cell>
        </row>
        <row r="52">
          <cell r="F52">
            <v>33164</v>
          </cell>
          <cell r="G52" t="str">
            <v>FARGUES</v>
          </cell>
          <cell r="H52">
            <v>390766</v>
          </cell>
          <cell r="I52">
            <v>1952567</v>
          </cell>
          <cell r="J52" t="str">
            <v>LAMBERT 2 ETENDU</v>
          </cell>
          <cell r="K52">
            <v>533</v>
          </cell>
        </row>
        <row r="53">
          <cell r="A53" t="str">
            <v>9GG</v>
          </cell>
          <cell r="B53" t="str">
            <v>333389GG</v>
          </cell>
          <cell r="C53" t="str">
            <v>PRIGNAC EN MEDOC  GARIN</v>
          </cell>
          <cell r="D53" t="str">
            <v>RUE DE GARIN</v>
          </cell>
          <cell r="E53">
            <v>20</v>
          </cell>
          <cell r="F53">
            <v>33338</v>
          </cell>
          <cell r="G53" t="str">
            <v>PRIGNAC EN MEDOC</v>
          </cell>
          <cell r="H53">
            <v>347423</v>
          </cell>
          <cell r="I53">
            <v>2039528</v>
          </cell>
          <cell r="J53" t="str">
            <v>LAMBERT 2 ETENDU</v>
          </cell>
          <cell r="K53">
            <v>196</v>
          </cell>
        </row>
        <row r="54">
          <cell r="A54" t="str">
            <v>9GL</v>
          </cell>
          <cell r="B54" t="str">
            <v>331959GL</v>
          </cell>
          <cell r="C54" t="str">
            <v>GRIGNOLS  LAROQUE</v>
          </cell>
          <cell r="D54" t="str">
            <v>A LAROQUE</v>
          </cell>
          <cell r="E54" t="str">
            <v>1B</v>
          </cell>
          <cell r="F54">
            <v>33195</v>
          </cell>
          <cell r="G54" t="str">
            <v>GRIGNOLS</v>
          </cell>
          <cell r="H54">
            <v>411457</v>
          </cell>
          <cell r="I54">
            <v>1936095</v>
          </cell>
          <cell r="J54" t="str">
            <v>LAMBERT 2 ETENDU</v>
          </cell>
          <cell r="K54">
            <v>103</v>
          </cell>
        </row>
        <row r="55">
          <cell r="A55" t="str">
            <v>9GM</v>
          </cell>
          <cell r="B55" t="str">
            <v>331779GM</v>
          </cell>
          <cell r="C55" t="str">
            <v>GAILLAN EN M PETIT MOULIN</v>
          </cell>
          <cell r="D55" t="str">
            <v>RTE DU PETIT MOULIN</v>
          </cell>
          <cell r="E55">
            <v>1</v>
          </cell>
          <cell r="F55">
            <v>33177</v>
          </cell>
          <cell r="G55" t="str">
            <v>GAILLAN EN MEDOC</v>
          </cell>
          <cell r="H55">
            <v>339344</v>
          </cell>
          <cell r="I55">
            <v>2040101</v>
          </cell>
          <cell r="J55" t="str">
            <v>LAMBERT 2 ETENDU</v>
          </cell>
          <cell r="K55">
            <v>208</v>
          </cell>
        </row>
        <row r="56">
          <cell r="A56" t="str">
            <v>9HA</v>
          </cell>
          <cell r="B56" t="str">
            <v>332019HA</v>
          </cell>
          <cell r="C56" t="str">
            <v>HAUX</v>
          </cell>
          <cell r="D56" t="str">
            <v>BERNADON</v>
          </cell>
          <cell r="E56">
            <v>436</v>
          </cell>
          <cell r="F56">
            <v>33201</v>
          </cell>
          <cell r="G56" t="str">
            <v>HAUX</v>
          </cell>
          <cell r="H56">
            <v>386306</v>
          </cell>
          <cell r="I56">
            <v>1973974</v>
          </cell>
          <cell r="J56" t="str">
            <v>LAMBERT 2 ETENDU</v>
          </cell>
          <cell r="K56">
            <v>339</v>
          </cell>
        </row>
        <row r="57">
          <cell r="A57" t="str">
            <v>9HU</v>
          </cell>
          <cell r="B57" t="str">
            <v>332049HU</v>
          </cell>
          <cell r="C57" t="str">
            <v>HURE</v>
          </cell>
          <cell r="D57" t="str">
            <v>RUE DE L EGLISE</v>
          </cell>
          <cell r="E57">
            <v>24</v>
          </cell>
          <cell r="F57">
            <v>33204</v>
          </cell>
          <cell r="G57" t="str">
            <v>HURE</v>
          </cell>
          <cell r="H57">
            <v>414316</v>
          </cell>
          <cell r="I57">
            <v>1952178</v>
          </cell>
          <cell r="J57" t="str">
            <v>LAMBERT 2 ETENDU</v>
          </cell>
          <cell r="K57">
            <v>190</v>
          </cell>
        </row>
        <row r="58">
          <cell r="A58" t="str">
            <v>9IL</v>
          </cell>
          <cell r="B58" t="str">
            <v>332679IL</v>
          </cell>
          <cell r="C58" t="str">
            <v>MARCILLAC</v>
          </cell>
          <cell r="D58" t="str">
            <v>LE BOURG</v>
          </cell>
          <cell r="E58">
            <v>34</v>
          </cell>
          <cell r="F58">
            <v>33267</v>
          </cell>
          <cell r="G58" t="str">
            <v>MARCILLAC</v>
          </cell>
          <cell r="H58">
            <v>375626</v>
          </cell>
          <cell r="I58">
            <v>2033883</v>
          </cell>
          <cell r="J58" t="str">
            <v>LAMBERT 2 ETENDU</v>
          </cell>
          <cell r="K58">
            <v>351</v>
          </cell>
        </row>
        <row r="59">
          <cell r="A59" t="str">
            <v>9JB</v>
          </cell>
          <cell r="B59" t="str">
            <v>334219JB</v>
          </cell>
          <cell r="C59" t="str">
            <v>ST JEAN DE BLAIGNAC</v>
          </cell>
          <cell r="D59" t="str">
            <v>RUE DE LA POSTE</v>
          </cell>
          <cell r="E59">
            <v>4</v>
          </cell>
          <cell r="F59">
            <v>33421</v>
          </cell>
          <cell r="G59" t="str">
            <v>ST JEAN DE BLAIGNAC</v>
          </cell>
          <cell r="H59">
            <v>426218</v>
          </cell>
          <cell r="I59">
            <v>1981507</v>
          </cell>
          <cell r="J59" t="str">
            <v>LAMBERT 2 ETENDU</v>
          </cell>
          <cell r="K59">
            <v>243</v>
          </cell>
        </row>
        <row r="60">
          <cell r="A60" t="str">
            <v>9LA</v>
          </cell>
          <cell r="B60" t="str">
            <v>332339LA</v>
          </cell>
          <cell r="C60" t="str">
            <v>LARUSCADE</v>
          </cell>
          <cell r="D60" t="str">
            <v>LE BOURG</v>
          </cell>
          <cell r="E60">
            <v>99</v>
          </cell>
          <cell r="F60">
            <v>33233</v>
          </cell>
          <cell r="G60" t="str">
            <v>LARUSCADE</v>
          </cell>
          <cell r="H60">
            <v>389125</v>
          </cell>
          <cell r="I60">
            <v>2015558</v>
          </cell>
          <cell r="J60" t="str">
            <v>LAMBERT 2 ETENDU</v>
          </cell>
          <cell r="K60">
            <v>649</v>
          </cell>
        </row>
        <row r="61">
          <cell r="A61" t="str">
            <v>9LE</v>
          </cell>
          <cell r="B61" t="str">
            <v>332409LE</v>
          </cell>
          <cell r="C61" t="str">
            <v>LESPARRE MEDOC  CONNEAU</v>
          </cell>
          <cell r="D61" t="str">
            <v>CHE PROFOND</v>
          </cell>
          <cell r="E61" t="str">
            <v>2B</v>
          </cell>
          <cell r="F61">
            <v>33240</v>
          </cell>
          <cell r="G61" t="str">
            <v>LESPARRE MEDOC</v>
          </cell>
          <cell r="H61">
            <v>344144</v>
          </cell>
          <cell r="I61">
            <v>2035858</v>
          </cell>
          <cell r="J61" t="str">
            <v>LAMBERT 2 ETENDU</v>
          </cell>
          <cell r="K61">
            <v>196</v>
          </cell>
        </row>
        <row r="62">
          <cell r="A62" t="str">
            <v>9LF</v>
          </cell>
          <cell r="B62" t="str">
            <v>331669LF</v>
          </cell>
          <cell r="C62" t="str">
            <v>LE FIEU</v>
          </cell>
          <cell r="D62" t="str">
            <v>LE BOURG</v>
          </cell>
        </row>
        <row r="62">
          <cell r="F62">
            <v>33166</v>
          </cell>
          <cell r="G62" t="str">
            <v>FIEU LE</v>
          </cell>
          <cell r="H62">
            <v>413352</v>
          </cell>
          <cell r="I62">
            <v>2009240</v>
          </cell>
          <cell r="J62" t="str">
            <v>LAMBERT 2 ETENDU</v>
          </cell>
          <cell r="K62">
            <v>192</v>
          </cell>
        </row>
        <row r="63">
          <cell r="A63" t="str">
            <v>9LG</v>
          </cell>
          <cell r="B63" t="str">
            <v>334279LG</v>
          </cell>
          <cell r="C63" t="str">
            <v>ST LAURENT DU B GRIFFON</v>
          </cell>
          <cell r="D63" t="str">
            <v>GRIFFON</v>
          </cell>
          <cell r="E63">
            <v>5</v>
          </cell>
          <cell r="F63">
            <v>33427</v>
          </cell>
          <cell r="G63" t="str">
            <v>SAINT LAURENT DU BOIS</v>
          </cell>
          <cell r="H63">
            <v>403148</v>
          </cell>
          <cell r="I63">
            <v>1961639</v>
          </cell>
          <cell r="J63" t="str">
            <v>LAMBERT 2 ETENDU</v>
          </cell>
          <cell r="K63">
            <v>173</v>
          </cell>
        </row>
        <row r="64">
          <cell r="A64" t="str">
            <v>9LH</v>
          </cell>
          <cell r="B64" t="str">
            <v>332269LH</v>
          </cell>
          <cell r="C64" t="str">
            <v>LANGOIRAN HAUT</v>
          </cell>
          <cell r="D64" t="str">
            <v>RTE DE CAPIAN</v>
          </cell>
          <cell r="E64">
            <v>6</v>
          </cell>
          <cell r="F64">
            <v>33226</v>
          </cell>
          <cell r="G64" t="str">
            <v>LANGOIRAN</v>
          </cell>
          <cell r="H64">
            <v>384531</v>
          </cell>
          <cell r="I64">
            <v>1970746</v>
          </cell>
          <cell r="J64" t="str">
            <v>LAMBERT 2 ETENDU</v>
          </cell>
          <cell r="K64">
            <v>225</v>
          </cell>
        </row>
        <row r="65">
          <cell r="A65" t="str">
            <v>9LI</v>
          </cell>
          <cell r="B65" t="str">
            <v>332369LI</v>
          </cell>
          <cell r="C65" t="str">
            <v>LEGE LINOTS</v>
          </cell>
          <cell r="D65" t="str">
            <v>ALL DES LINOTS JACQUETS</v>
          </cell>
        </row>
        <row r="65">
          <cell r="F65">
            <v>33236</v>
          </cell>
          <cell r="G65" t="str">
            <v>LEGE CAP FERRET</v>
          </cell>
          <cell r="H65">
            <v>318575</v>
          </cell>
          <cell r="I65">
            <v>1975970</v>
          </cell>
          <cell r="J65" t="str">
            <v>LAMBERT 2 ETENDU</v>
          </cell>
          <cell r="K65">
            <v>243</v>
          </cell>
        </row>
        <row r="66">
          <cell r="A66" t="str">
            <v>9LL</v>
          </cell>
          <cell r="B66" t="str">
            <v>332229LL</v>
          </cell>
          <cell r="C66" t="str">
            <v>LALANDE DE POMEROL</v>
          </cell>
          <cell r="D66" t="str">
            <v>LE PERRON</v>
          </cell>
          <cell r="E66">
            <v>6</v>
          </cell>
          <cell r="F66">
            <v>33222</v>
          </cell>
          <cell r="G66" t="str">
            <v>LALANDE DE POMEROL</v>
          </cell>
          <cell r="H66">
            <v>399215</v>
          </cell>
          <cell r="I66">
            <v>1998249</v>
          </cell>
          <cell r="J66" t="str">
            <v>LAMBERT 2 ETENDU</v>
          </cell>
          <cell r="K66">
            <v>257</v>
          </cell>
        </row>
        <row r="67">
          <cell r="A67" t="str">
            <v>9LM</v>
          </cell>
          <cell r="B67" t="str">
            <v>333229LM</v>
          </cell>
          <cell r="C67" t="str">
            <v>LE PIAN MEDOC</v>
          </cell>
          <cell r="D67" t="str">
            <v>RUE PASTEUR</v>
          </cell>
        </row>
        <row r="67">
          <cell r="F67">
            <v>33322</v>
          </cell>
          <cell r="G67" t="str">
            <v>LE PIAN MEDOC</v>
          </cell>
          <cell r="H67">
            <v>362680</v>
          </cell>
          <cell r="I67">
            <v>1999471</v>
          </cell>
          <cell r="J67" t="str">
            <v>LAMBERT 2 ETENDU</v>
          </cell>
          <cell r="K67">
            <v>478</v>
          </cell>
        </row>
        <row r="68">
          <cell r="A68" t="str">
            <v>9LN</v>
          </cell>
          <cell r="B68" t="str">
            <v>333059LN</v>
          </cell>
          <cell r="C68" t="str">
            <v>LE NIZAN</v>
          </cell>
          <cell r="D68" t="str">
            <v>GAUCHEY</v>
          </cell>
          <cell r="E68">
            <v>2</v>
          </cell>
          <cell r="F68">
            <v>33305</v>
          </cell>
          <cell r="G68" t="str">
            <v>LE NIZAN</v>
          </cell>
          <cell r="H68">
            <v>392497</v>
          </cell>
          <cell r="I68">
            <v>1943205</v>
          </cell>
          <cell r="J68" t="str">
            <v>LAMBERT 2 ETENDU</v>
          </cell>
          <cell r="K68">
            <v>219</v>
          </cell>
        </row>
        <row r="69">
          <cell r="A69" t="str">
            <v>9LO</v>
          </cell>
          <cell r="B69" t="str">
            <v>332519LO</v>
          </cell>
          <cell r="C69" t="str">
            <v>LOUCHATS</v>
          </cell>
          <cell r="D69" t="str">
            <v>AV DES PALOUMEYRES</v>
          </cell>
          <cell r="E69">
            <v>2</v>
          </cell>
          <cell r="F69">
            <v>33251</v>
          </cell>
          <cell r="G69" t="str">
            <v>LOUCHATS</v>
          </cell>
          <cell r="H69">
            <v>368979</v>
          </cell>
          <cell r="I69">
            <v>1949940</v>
          </cell>
          <cell r="J69" t="str">
            <v>LAMBERT 2 ETENDU</v>
          </cell>
          <cell r="K69">
            <v>255</v>
          </cell>
        </row>
        <row r="70">
          <cell r="A70" t="str">
            <v>9LP</v>
          </cell>
          <cell r="B70" t="str">
            <v>333229LP</v>
          </cell>
          <cell r="C70" t="str">
            <v>LE PIAN MEDOC J GIONO</v>
          </cell>
          <cell r="D70" t="str">
            <v>RUE JEAN GIONO</v>
          </cell>
          <cell r="E70">
            <v>252</v>
          </cell>
          <cell r="F70">
            <v>33322</v>
          </cell>
          <cell r="G70" t="str">
            <v>LE PIAN MEDOC</v>
          </cell>
          <cell r="H70">
            <v>363809</v>
          </cell>
          <cell r="I70">
            <v>1999534</v>
          </cell>
          <cell r="J70" t="str">
            <v>LAMBERT 2 ETENDU</v>
          </cell>
          <cell r="K70">
            <v>248</v>
          </cell>
        </row>
        <row r="71">
          <cell r="A71" t="str">
            <v>9LT</v>
          </cell>
          <cell r="B71" t="str">
            <v>332399LT</v>
          </cell>
          <cell r="C71" t="str">
            <v>LERM ET MUSSET</v>
          </cell>
          <cell r="D71" t="str">
            <v>LE GAHET</v>
          </cell>
          <cell r="E71">
            <v>10</v>
          </cell>
          <cell r="F71">
            <v>33239</v>
          </cell>
          <cell r="G71" t="str">
            <v>LERM ET MUSSET</v>
          </cell>
          <cell r="H71">
            <v>400959</v>
          </cell>
          <cell r="I71">
            <v>1928219</v>
          </cell>
          <cell r="J71" t="str">
            <v>LAMBERT 2 ETENDU</v>
          </cell>
          <cell r="K71">
            <v>225</v>
          </cell>
        </row>
        <row r="72">
          <cell r="A72" t="str">
            <v>9LV</v>
          </cell>
          <cell r="B72" t="str">
            <v>332359LV</v>
          </cell>
          <cell r="C72" t="str">
            <v>LAVAZAN</v>
          </cell>
          <cell r="D72" t="str">
            <v>LE BOURG</v>
          </cell>
          <cell r="E72">
            <v>8</v>
          </cell>
          <cell r="F72">
            <v>33235</v>
          </cell>
          <cell r="G72" t="str">
            <v>LAVAZAN</v>
          </cell>
          <cell r="H72">
            <v>405025</v>
          </cell>
          <cell r="I72">
            <v>1935509</v>
          </cell>
          <cell r="J72" t="str">
            <v>LAMBERT 2 ETENDU</v>
          </cell>
          <cell r="K72">
            <v>123</v>
          </cell>
        </row>
        <row r="73">
          <cell r="A73" t="str">
            <v>9MA</v>
          </cell>
          <cell r="B73" t="str">
            <v>332709MA</v>
          </cell>
          <cell r="C73" t="str">
            <v>MARIMBAULT</v>
          </cell>
          <cell r="D73" t="str">
            <v>PESSEC</v>
          </cell>
          <cell r="E73" t="str">
            <v>1B</v>
          </cell>
          <cell r="F73">
            <v>33270</v>
          </cell>
          <cell r="G73" t="str">
            <v>MARIMBAULT</v>
          </cell>
          <cell r="H73">
            <v>393223</v>
          </cell>
          <cell r="I73">
            <v>1939020</v>
          </cell>
          <cell r="J73" t="str">
            <v>LAMBERT 2 ETENDU</v>
          </cell>
          <cell r="K73">
            <v>111</v>
          </cell>
        </row>
        <row r="74">
          <cell r="A74" t="str">
            <v>9MC</v>
          </cell>
          <cell r="B74" t="str">
            <v>332889MC</v>
          </cell>
          <cell r="C74" t="str">
            <v>MONPRIMBLANC</v>
          </cell>
          <cell r="D74" t="str">
            <v>LE TENDRON</v>
          </cell>
          <cell r="E74">
            <v>6</v>
          </cell>
          <cell r="F74">
            <v>33288</v>
          </cell>
          <cell r="G74" t="str">
            <v>MONPRIMBLANC</v>
          </cell>
          <cell r="H74">
            <v>393673</v>
          </cell>
          <cell r="I74">
            <v>1962213</v>
          </cell>
          <cell r="J74" t="str">
            <v>LAMBERT 2 ETENDU</v>
          </cell>
          <cell r="K74">
            <v>197</v>
          </cell>
        </row>
        <row r="75">
          <cell r="A75" t="str">
            <v>9MD</v>
          </cell>
          <cell r="B75" t="str">
            <v>332489MD</v>
          </cell>
          <cell r="C75" t="str">
            <v>LISTRAC MEDOC  DONISSAN</v>
          </cell>
          <cell r="D75" t="str">
            <v>DONISSAN SUD</v>
          </cell>
          <cell r="E75">
            <v>727</v>
          </cell>
          <cell r="F75">
            <v>33248</v>
          </cell>
          <cell r="G75" t="str">
            <v>LISTRAC MEDOC</v>
          </cell>
          <cell r="H75">
            <v>354646</v>
          </cell>
          <cell r="I75">
            <v>2015498</v>
          </cell>
          <cell r="J75" t="str">
            <v>LAMBERT 2 ETENDU</v>
          </cell>
          <cell r="K75">
            <v>230</v>
          </cell>
        </row>
        <row r="76">
          <cell r="A76" t="str">
            <v>9MG</v>
          </cell>
          <cell r="B76" t="str">
            <v>332699MG</v>
          </cell>
          <cell r="C76" t="str">
            <v>MARGUERON</v>
          </cell>
          <cell r="D76" t="str">
            <v>RTE DE MARMANDE</v>
          </cell>
        </row>
        <row r="76">
          <cell r="F76">
            <v>33269</v>
          </cell>
          <cell r="G76" t="str">
            <v>MARGUERON</v>
          </cell>
          <cell r="H76">
            <v>434779</v>
          </cell>
          <cell r="I76">
            <v>1975715</v>
          </cell>
          <cell r="J76" t="str">
            <v>LAMBERT 2 ETENDU</v>
          </cell>
          <cell r="K76">
            <v>231</v>
          </cell>
        </row>
        <row r="77">
          <cell r="A77" t="str">
            <v>9MI</v>
          </cell>
          <cell r="B77" t="str">
            <v>332979MI</v>
          </cell>
          <cell r="C77" t="str">
            <v>MOULIS EN MEDOC</v>
          </cell>
          <cell r="D77" t="str">
            <v>RTE AVENSAN</v>
          </cell>
        </row>
        <row r="77">
          <cell r="F77">
            <v>33297</v>
          </cell>
          <cell r="G77" t="str">
            <v>MOULIS EN MEDOC</v>
          </cell>
          <cell r="H77">
            <v>355054</v>
          </cell>
          <cell r="I77">
            <v>2011093</v>
          </cell>
          <cell r="J77" t="str">
            <v>LAMBERT 2 ETENDU</v>
          </cell>
          <cell r="K77">
            <v>391</v>
          </cell>
        </row>
        <row r="78">
          <cell r="A78" t="str">
            <v>9ML</v>
          </cell>
          <cell r="B78" t="str">
            <v>332849ML</v>
          </cell>
          <cell r="C78" t="str">
            <v>MIOS  LACANAU DE MIOS</v>
          </cell>
          <cell r="D78" t="str">
            <v>AV DE VERDUN</v>
          </cell>
          <cell r="E78">
            <v>11</v>
          </cell>
          <cell r="F78">
            <v>33284</v>
          </cell>
          <cell r="G78" t="str">
            <v>MIOS</v>
          </cell>
          <cell r="H78">
            <v>346786</v>
          </cell>
          <cell r="I78">
            <v>1966452</v>
          </cell>
          <cell r="J78" t="str">
            <v>LAMBERT 2 ETENDU</v>
          </cell>
          <cell r="K78">
            <v>518</v>
          </cell>
        </row>
        <row r="79">
          <cell r="A79" t="str">
            <v>9MM</v>
          </cell>
          <cell r="B79" t="str">
            <v>332649MM</v>
          </cell>
          <cell r="C79" t="str">
            <v>MARANSIN MERIGOT</v>
          </cell>
          <cell r="D79" t="str">
            <v>MERIGOT</v>
          </cell>
          <cell r="E79">
            <v>8</v>
          </cell>
          <cell r="F79">
            <v>33264</v>
          </cell>
          <cell r="G79" t="str">
            <v>MARANSIN</v>
          </cell>
          <cell r="H79">
            <v>392842</v>
          </cell>
          <cell r="I79">
            <v>2010236</v>
          </cell>
          <cell r="J79" t="str">
            <v>LAMBERT 2 ETENDU</v>
          </cell>
          <cell r="K79">
            <v>104</v>
          </cell>
        </row>
        <row r="80">
          <cell r="A80" t="str">
            <v>9MN</v>
          </cell>
          <cell r="B80" t="str">
            <v>332989MN</v>
          </cell>
          <cell r="C80" t="str">
            <v>MOULON</v>
          </cell>
          <cell r="D80" t="str">
            <v>LE BOURG EST</v>
          </cell>
          <cell r="E80" t="str">
            <v>50B</v>
          </cell>
          <cell r="F80">
            <v>33298</v>
          </cell>
          <cell r="G80" t="str">
            <v>MOULON</v>
          </cell>
          <cell r="H80">
            <v>397784</v>
          </cell>
          <cell r="I80">
            <v>1986165</v>
          </cell>
          <cell r="J80" t="str">
            <v>LAMBERT 2 ETENDU</v>
          </cell>
          <cell r="K80">
            <v>364</v>
          </cell>
        </row>
        <row r="81">
          <cell r="A81" t="str">
            <v>9MO</v>
          </cell>
          <cell r="B81" t="str">
            <v>332859MO</v>
          </cell>
          <cell r="C81" t="str">
            <v>MOMBRIER</v>
          </cell>
          <cell r="D81" t="str">
            <v>LALIVEAU OUEST</v>
          </cell>
          <cell r="E81">
            <v>2</v>
          </cell>
          <cell r="F81">
            <v>33285</v>
          </cell>
          <cell r="G81" t="str">
            <v>MOMBRIER</v>
          </cell>
          <cell r="H81">
            <v>372699</v>
          </cell>
          <cell r="I81">
            <v>2012767</v>
          </cell>
          <cell r="J81" t="str">
            <v>LAMBERT 2 ETENDU</v>
          </cell>
          <cell r="K81">
            <v>187</v>
          </cell>
        </row>
        <row r="82">
          <cell r="A82" t="str">
            <v>9MP</v>
          </cell>
          <cell r="B82" t="str">
            <v>332909MP</v>
          </cell>
          <cell r="C82" t="str">
            <v>MONTAGNE PARSAC</v>
          </cell>
          <cell r="D82" t="str">
            <v>CHAMPS DE LERVILLE</v>
          </cell>
          <cell r="E82">
            <v>1</v>
          </cell>
          <cell r="F82">
            <v>33290</v>
          </cell>
          <cell r="G82" t="str">
            <v>MONTAGNE</v>
          </cell>
          <cell r="H82">
            <v>406807</v>
          </cell>
          <cell r="I82">
            <v>1992667</v>
          </cell>
          <cell r="J82" t="str">
            <v>LAMBERT 2 ETENDU</v>
          </cell>
          <cell r="K82">
            <v>47</v>
          </cell>
        </row>
        <row r="83">
          <cell r="A83" t="str">
            <v>9MR</v>
          </cell>
          <cell r="B83" t="str">
            <v>334529MR</v>
          </cell>
          <cell r="C83" t="str">
            <v>ST MICHEL DE RIEUFRET</v>
          </cell>
          <cell r="D83" t="str">
            <v>LE BOURG</v>
          </cell>
          <cell r="E83">
            <v>20</v>
          </cell>
          <cell r="F83">
            <v>33452</v>
          </cell>
          <cell r="G83" t="str">
            <v>SAINT MICHEL DE RIEUFRET</v>
          </cell>
          <cell r="H83">
            <v>380099</v>
          </cell>
          <cell r="I83">
            <v>1961803</v>
          </cell>
          <cell r="J83" t="str">
            <v>LAMBERT 2 ETENDU</v>
          </cell>
          <cell r="K83">
            <v>312</v>
          </cell>
        </row>
        <row r="84">
          <cell r="A84" t="str">
            <v>9NC</v>
          </cell>
          <cell r="B84" t="str">
            <v>333029NC</v>
          </cell>
          <cell r="C84" t="str">
            <v>NEAC</v>
          </cell>
          <cell r="D84" t="str">
            <v>AVE DE LA MAIRIE</v>
          </cell>
          <cell r="E84">
            <v>6</v>
          </cell>
          <cell r="F84">
            <v>33302</v>
          </cell>
          <cell r="G84" t="str">
            <v>NEAC</v>
          </cell>
          <cell r="H84">
            <v>401371</v>
          </cell>
          <cell r="I84">
            <v>1996496</v>
          </cell>
          <cell r="J84" t="str">
            <v>LAMBERT 2 ETENDU</v>
          </cell>
          <cell r="K84">
            <v>179</v>
          </cell>
        </row>
        <row r="85">
          <cell r="A85" t="str">
            <v>9NJ</v>
          </cell>
          <cell r="B85" t="str">
            <v>333009NJ</v>
          </cell>
          <cell r="C85" t="str">
            <v>NAUJAC SUR MER</v>
          </cell>
          <cell r="D85" t="str">
            <v>LE BOURG</v>
          </cell>
          <cell r="E85">
            <v>253</v>
          </cell>
          <cell r="F85">
            <v>33300</v>
          </cell>
          <cell r="G85" t="str">
            <v>NAUJAC SUR MER</v>
          </cell>
          <cell r="H85">
            <v>336161</v>
          </cell>
          <cell r="I85">
            <v>2033749</v>
          </cell>
          <cell r="J85" t="str">
            <v>LAMBERT 2 ETENDU</v>
          </cell>
          <cell r="K85">
            <v>205</v>
          </cell>
        </row>
        <row r="86">
          <cell r="A86" t="str">
            <v>9NN</v>
          </cell>
          <cell r="B86" t="str">
            <v>334989NN</v>
          </cell>
          <cell r="C86" t="str">
            <v>SALLES  CAPLANNE</v>
          </cell>
          <cell r="D86" t="str">
            <v>RTE DE CAPLANNE</v>
          </cell>
          <cell r="E86">
            <v>36</v>
          </cell>
          <cell r="F86">
            <v>33498</v>
          </cell>
          <cell r="G86" t="str">
            <v>SALLES</v>
          </cell>
          <cell r="H86">
            <v>341849</v>
          </cell>
          <cell r="I86">
            <v>1955431</v>
          </cell>
          <cell r="J86" t="str">
            <v>LAMBERT 2 ETENDU</v>
          </cell>
          <cell r="K86">
            <v>322</v>
          </cell>
        </row>
        <row r="87">
          <cell r="A87" t="str">
            <v>9NP</v>
          </cell>
          <cell r="B87" t="str">
            <v>333019NP</v>
          </cell>
          <cell r="C87" t="str">
            <v>NAUJAN ET POSTIAC</v>
          </cell>
          <cell r="D87" t="str">
            <v>PCE DE LEGLISE</v>
          </cell>
          <cell r="E87">
            <v>2</v>
          </cell>
          <cell r="F87">
            <v>33301</v>
          </cell>
          <cell r="G87" t="str">
            <v>NAUJAN ET POSTIAC</v>
          </cell>
          <cell r="H87">
            <v>400692</v>
          </cell>
          <cell r="I87">
            <v>1979683</v>
          </cell>
          <cell r="J87" t="str">
            <v>LAMBERT 2 ETENDU</v>
          </cell>
          <cell r="K87">
            <v>262</v>
          </cell>
        </row>
        <row r="88">
          <cell r="A88" t="str">
            <v>9OM</v>
          </cell>
          <cell r="B88" t="str">
            <v>333089OM</v>
          </cell>
          <cell r="C88" t="str">
            <v>OMET</v>
          </cell>
          <cell r="D88" t="str">
            <v>LA BERTRANDE SUD</v>
          </cell>
          <cell r="E88" t="str">
            <v>9B</v>
          </cell>
          <cell r="F88">
            <v>33308</v>
          </cell>
          <cell r="G88" t="str">
            <v>OMET</v>
          </cell>
          <cell r="H88">
            <v>392318</v>
          </cell>
          <cell r="I88">
            <v>1964716</v>
          </cell>
          <cell r="J88" t="str">
            <v>LAMBERT 2 ETENDU</v>
          </cell>
          <cell r="K88">
            <v>201</v>
          </cell>
        </row>
        <row r="89">
          <cell r="A89" t="str">
            <v>9PB</v>
          </cell>
          <cell r="B89" t="str">
            <v>334589PB</v>
          </cell>
          <cell r="C89" t="str">
            <v>ST PAUL DE BLAYE</v>
          </cell>
          <cell r="D89" t="str">
            <v>LE BOURG</v>
          </cell>
        </row>
        <row r="89">
          <cell r="F89">
            <v>33458</v>
          </cell>
          <cell r="G89" t="str">
            <v>ST PAUL DE BLAYE</v>
          </cell>
          <cell r="H89">
            <v>368657</v>
          </cell>
          <cell r="I89">
            <v>2020737</v>
          </cell>
          <cell r="J89" t="str">
            <v>LAMBERT 2 ETENDU</v>
          </cell>
          <cell r="K89">
            <v>405</v>
          </cell>
        </row>
        <row r="90">
          <cell r="A90" t="str">
            <v>9PG</v>
          </cell>
          <cell r="B90" t="str">
            <v>333429PG</v>
          </cell>
          <cell r="C90" t="str">
            <v>PUISSEGUIN</v>
          </cell>
          <cell r="D90" t="str">
            <v>AU BARRAIL</v>
          </cell>
          <cell r="E90">
            <v>20</v>
          </cell>
          <cell r="F90">
            <v>33342</v>
          </cell>
          <cell r="G90" t="str">
            <v>PUISSEGUIN</v>
          </cell>
          <cell r="H90">
            <v>409615</v>
          </cell>
          <cell r="I90">
            <v>1994506</v>
          </cell>
          <cell r="J90" t="str">
            <v>LAMBERT 2 ETENDU</v>
          </cell>
          <cell r="K90">
            <v>299</v>
          </cell>
        </row>
        <row r="91">
          <cell r="A91" t="str">
            <v>9PI</v>
          </cell>
          <cell r="B91" t="str">
            <v>333379PI</v>
          </cell>
          <cell r="C91" t="str">
            <v>PREIGNAC BOUTOC</v>
          </cell>
          <cell r="D91" t="str">
            <v>LE BITON</v>
          </cell>
          <cell r="E91">
            <v>6</v>
          </cell>
          <cell r="F91">
            <v>33337</v>
          </cell>
          <cell r="G91" t="str">
            <v>PREIGNAC</v>
          </cell>
          <cell r="H91">
            <v>388343</v>
          </cell>
          <cell r="I91">
            <v>1954032</v>
          </cell>
          <cell r="J91" t="str">
            <v>LAMBERT 2 ETENDU</v>
          </cell>
          <cell r="K91">
            <v>135</v>
          </cell>
        </row>
        <row r="92">
          <cell r="A92" t="str">
            <v>9PL</v>
          </cell>
          <cell r="B92" t="str">
            <v>333259PL</v>
          </cell>
          <cell r="C92" t="str">
            <v>PLASSAC</v>
          </cell>
          <cell r="D92" t="str">
            <v>RUE TAILLANDE</v>
          </cell>
          <cell r="E92">
            <v>2</v>
          </cell>
          <cell r="F92">
            <v>33325</v>
          </cell>
          <cell r="G92" t="str">
            <v>PLASSAC</v>
          </cell>
          <cell r="H92">
            <v>365218</v>
          </cell>
          <cell r="I92">
            <v>2015912</v>
          </cell>
          <cell r="J92" t="str">
            <v>LAMBERT 2 ETENDU</v>
          </cell>
          <cell r="K92">
            <v>476</v>
          </cell>
        </row>
        <row r="93">
          <cell r="A93" t="str">
            <v>9PM</v>
          </cell>
          <cell r="B93" t="str">
            <v>333399PM</v>
          </cell>
          <cell r="C93" t="str">
            <v>PRIGNAC ET MARCAMPS</v>
          </cell>
          <cell r="D93" t="str">
            <v>AVE COTES DE BOURG</v>
          </cell>
          <cell r="E93">
            <v>34</v>
          </cell>
          <cell r="F93">
            <v>33339</v>
          </cell>
          <cell r="G93" t="str">
            <v>PRIGNAC ET MARCAMPS</v>
          </cell>
          <cell r="H93">
            <v>376434</v>
          </cell>
          <cell r="I93">
            <v>2007956</v>
          </cell>
          <cell r="J93" t="str">
            <v>LAMBERT 2 ETENDU</v>
          </cell>
          <cell r="K93">
            <v>590</v>
          </cell>
        </row>
        <row r="94">
          <cell r="A94" t="str">
            <v>9PP</v>
          </cell>
          <cell r="B94" t="str">
            <v>333299PP</v>
          </cell>
          <cell r="C94" t="str">
            <v>POMPEJAC  GILLETS</v>
          </cell>
          <cell r="D94" t="str">
            <v>AUX GILLETS SUD</v>
          </cell>
          <cell r="E94">
            <v>9</v>
          </cell>
          <cell r="F94">
            <v>33329</v>
          </cell>
          <cell r="G94" t="str">
            <v>POMPEJAC</v>
          </cell>
          <cell r="H94">
            <v>389199</v>
          </cell>
          <cell r="I94">
            <v>1935460</v>
          </cell>
          <cell r="J94" t="str">
            <v>LAMBERT 2 ETENDU</v>
          </cell>
          <cell r="K94">
            <v>96</v>
          </cell>
        </row>
        <row r="95">
          <cell r="A95" t="str">
            <v>9PR</v>
          </cell>
          <cell r="B95" t="str">
            <v>333379PR</v>
          </cell>
          <cell r="C95" t="str">
            <v>PREIGNAC</v>
          </cell>
          <cell r="D95" t="str">
            <v>RUE DE L EGALITE</v>
          </cell>
          <cell r="E95">
            <v>28</v>
          </cell>
          <cell r="F95">
            <v>33337</v>
          </cell>
          <cell r="G95" t="str">
            <v>PREIGNAC</v>
          </cell>
          <cell r="H95">
            <v>390769</v>
          </cell>
          <cell r="I95">
            <v>1957355</v>
          </cell>
          <cell r="J95" t="str">
            <v>LAMBERT 2 ETENDU</v>
          </cell>
          <cell r="K95">
            <v>628</v>
          </cell>
        </row>
        <row r="96">
          <cell r="A96" t="str">
            <v>9PS</v>
          </cell>
          <cell r="B96" t="str">
            <v>333159PS</v>
          </cell>
          <cell r="C96" t="str">
            <v>LES PEINTURES</v>
          </cell>
          <cell r="D96" t="str">
            <v>RUE LUCIEN LACOUR</v>
          </cell>
          <cell r="E96">
            <v>26</v>
          </cell>
          <cell r="F96">
            <v>33315</v>
          </cell>
          <cell r="G96" t="str">
            <v>PEINTURES LES</v>
          </cell>
          <cell r="H96">
            <v>408365</v>
          </cell>
          <cell r="I96">
            <v>2010514</v>
          </cell>
          <cell r="J96" t="str">
            <v>LAMBERT 2 ETENDU</v>
          </cell>
          <cell r="K96">
            <v>584</v>
          </cell>
        </row>
        <row r="97">
          <cell r="A97" t="str">
            <v>9RC</v>
          </cell>
          <cell r="B97" t="str">
            <v>332669RC</v>
          </cell>
          <cell r="C97" t="str">
            <v>MARCENAIS</v>
          </cell>
          <cell r="D97" t="str">
            <v>LE BOURG</v>
          </cell>
        </row>
        <row r="97">
          <cell r="F97">
            <v>33266</v>
          </cell>
          <cell r="G97" t="str">
            <v>MARCENAIS</v>
          </cell>
          <cell r="H97">
            <v>389336</v>
          </cell>
          <cell r="I97">
            <v>2009939</v>
          </cell>
          <cell r="J97" t="str">
            <v>LAMBERT 2 ETENDU</v>
          </cell>
          <cell r="K97">
            <v>299</v>
          </cell>
        </row>
        <row r="98">
          <cell r="A98" t="str">
            <v>9RO</v>
          </cell>
          <cell r="B98" t="str">
            <v>333589RO</v>
          </cell>
          <cell r="C98" t="str">
            <v>ROMAGNE</v>
          </cell>
          <cell r="D98" t="str">
            <v>RUE JACQUES LONGUEVILLE</v>
          </cell>
          <cell r="E98">
            <v>11</v>
          </cell>
          <cell r="F98">
            <v>33358</v>
          </cell>
          <cell r="G98" t="str">
            <v>ROMAGNE</v>
          </cell>
          <cell r="H98">
            <v>399509</v>
          </cell>
          <cell r="I98">
            <v>1976642</v>
          </cell>
          <cell r="J98" t="str">
            <v>LAMBERT 2 ETENDU</v>
          </cell>
          <cell r="K98">
            <v>266</v>
          </cell>
        </row>
        <row r="99">
          <cell r="A99" t="str">
            <v>9RY</v>
          </cell>
          <cell r="B99" t="str">
            <v>331259RY</v>
          </cell>
          <cell r="C99" t="str">
            <v>CISSAC MEDOC LES REYNATS</v>
          </cell>
          <cell r="D99" t="str">
            <v>CHE DU FOUR A CHAUX</v>
          </cell>
          <cell r="E99">
            <v>7</v>
          </cell>
          <cell r="F99">
            <v>33125</v>
          </cell>
          <cell r="G99" t="str">
            <v>CISSAC MEDOC</v>
          </cell>
          <cell r="H99">
            <v>349663</v>
          </cell>
          <cell r="I99">
            <v>2029332</v>
          </cell>
          <cell r="J99" t="str">
            <v>LAMBERT 2 ETENDU</v>
          </cell>
          <cell r="K99">
            <v>230</v>
          </cell>
        </row>
        <row r="100">
          <cell r="A100" t="str">
            <v>9SA</v>
          </cell>
          <cell r="B100" t="str">
            <v>335079SA</v>
          </cell>
          <cell r="C100" t="str">
            <v>SAUVIAC</v>
          </cell>
          <cell r="D100" t="str">
            <v>BROUSTEY</v>
          </cell>
          <cell r="E100">
            <v>3</v>
          </cell>
          <cell r="F100">
            <v>33507</v>
          </cell>
          <cell r="G100" t="str">
            <v>SAUVIAC</v>
          </cell>
          <cell r="H100">
            <v>398009</v>
          </cell>
          <cell r="I100">
            <v>1935767</v>
          </cell>
          <cell r="J100" t="str">
            <v>LAMBERT 2 ETENDU</v>
          </cell>
          <cell r="K100">
            <v>182</v>
          </cell>
        </row>
        <row r="101">
          <cell r="A101" t="str">
            <v>9SC</v>
          </cell>
          <cell r="B101" t="str">
            <v>333919SC</v>
          </cell>
          <cell r="C101" t="str">
            <v>ST COME</v>
          </cell>
          <cell r="D101" t="str">
            <v>LE BOURG</v>
          </cell>
          <cell r="E101">
            <v>3</v>
          </cell>
          <cell r="F101">
            <v>33391</v>
          </cell>
          <cell r="G101" t="str">
            <v>SAINT COME</v>
          </cell>
          <cell r="H101">
            <v>399309</v>
          </cell>
          <cell r="I101">
            <v>1939153</v>
          </cell>
          <cell r="J101" t="str">
            <v>LAMBERT 2 ETENDU</v>
          </cell>
          <cell r="K101">
            <v>223</v>
          </cell>
        </row>
        <row r="102">
          <cell r="A102" t="str">
            <v>9SD</v>
          </cell>
          <cell r="B102" t="str">
            <v>334779SD</v>
          </cell>
          <cell r="C102" t="str">
            <v>ST SEURIN DE CURSAC</v>
          </cell>
          <cell r="D102" t="str">
            <v>RTE SAINT MALO</v>
          </cell>
          <cell r="E102">
            <v>23</v>
          </cell>
          <cell r="F102">
            <v>33477</v>
          </cell>
          <cell r="G102" t="str">
            <v>ST SEURIN DE CURSAC</v>
          </cell>
          <cell r="H102">
            <v>367329</v>
          </cell>
          <cell r="I102">
            <v>2022187</v>
          </cell>
          <cell r="J102" t="str">
            <v>LAMBERT 2 ETENDU</v>
          </cell>
          <cell r="K102">
            <v>697</v>
          </cell>
        </row>
        <row r="103">
          <cell r="A103" t="str">
            <v>9SF</v>
          </cell>
          <cell r="B103" t="str">
            <v>334969SF</v>
          </cell>
          <cell r="C103" t="str">
            <v>SALLEBOEUF</v>
          </cell>
          <cell r="D103" t="str">
            <v>AVE GUSTAVE EIFFEL</v>
          </cell>
          <cell r="E103">
            <v>2</v>
          </cell>
          <cell r="F103">
            <v>33496</v>
          </cell>
          <cell r="G103" t="str">
            <v>SALLEBOEUF</v>
          </cell>
          <cell r="H103">
            <v>383742</v>
          </cell>
          <cell r="I103">
            <v>1986164</v>
          </cell>
          <cell r="J103" t="str">
            <v>LAMBERT 2 ETENDU</v>
          </cell>
          <cell r="K103">
            <v>528</v>
          </cell>
        </row>
        <row r="104">
          <cell r="A104" t="str">
            <v>9SR</v>
          </cell>
          <cell r="B104" t="str">
            <v>334769SR</v>
          </cell>
          <cell r="C104" t="str">
            <v>ST SEURIN DE CADOURNE</v>
          </cell>
          <cell r="D104" t="str">
            <v>RUE DU GEN DE GAULLE</v>
          </cell>
          <cell r="E104" t="str">
            <v>3B</v>
          </cell>
          <cell r="F104">
            <v>33476</v>
          </cell>
          <cell r="G104" t="str">
            <v>SAINT SEURIN DE CADOURNE</v>
          </cell>
          <cell r="H104">
            <v>354748</v>
          </cell>
          <cell r="I104">
            <v>2036632</v>
          </cell>
          <cell r="J104" t="str">
            <v>LAMBERT 2 ETENDU</v>
          </cell>
          <cell r="K104">
            <v>375</v>
          </cell>
        </row>
        <row r="105">
          <cell r="A105" t="str">
            <v>9SS</v>
          </cell>
          <cell r="B105" t="str">
            <v>332229SS</v>
          </cell>
          <cell r="C105" t="str">
            <v>LALANDE DE P MARCHESSEAU</v>
          </cell>
          <cell r="D105" t="str">
            <v>MARCHESSEAU</v>
          </cell>
          <cell r="E105">
            <v>13</v>
          </cell>
          <cell r="F105">
            <v>33222</v>
          </cell>
          <cell r="G105" t="str">
            <v>LALANDE DE POMEROL</v>
          </cell>
          <cell r="H105">
            <v>399100</v>
          </cell>
          <cell r="I105">
            <v>1996687</v>
          </cell>
          <cell r="J105" t="str">
            <v>LAMBERT 2 ETENDU</v>
          </cell>
          <cell r="K105">
            <v>265</v>
          </cell>
        </row>
        <row r="106">
          <cell r="A106" t="str">
            <v>9SU</v>
          </cell>
          <cell r="B106" t="str">
            <v>332779SU</v>
          </cell>
          <cell r="C106" t="str">
            <v>MASSUGAS</v>
          </cell>
          <cell r="D106" t="str">
            <v>LE BOURG SUD</v>
          </cell>
          <cell r="E106">
            <v>23</v>
          </cell>
          <cell r="F106">
            <v>33277</v>
          </cell>
          <cell r="G106" t="str">
            <v>MASSUGAS</v>
          </cell>
          <cell r="H106">
            <v>421745</v>
          </cell>
          <cell r="I106">
            <v>1976670</v>
          </cell>
          <cell r="J106" t="str">
            <v>LAMBERT 2 ETENDU</v>
          </cell>
          <cell r="K106">
            <v>91</v>
          </cell>
        </row>
        <row r="107">
          <cell r="A107" t="str">
            <v>9SV</v>
          </cell>
          <cell r="B107" t="str">
            <v>335089SV</v>
          </cell>
          <cell r="C107" t="str">
            <v>SAVIGNAC</v>
          </cell>
          <cell r="D107" t="str">
            <v>LE BOURG</v>
          </cell>
          <cell r="E107">
            <v>28</v>
          </cell>
          <cell r="F107">
            <v>33508</v>
          </cell>
          <cell r="G107" t="str">
            <v>SAVIGNAC</v>
          </cell>
          <cell r="H107">
            <v>405468</v>
          </cell>
          <cell r="I107">
            <v>1949885</v>
          </cell>
          <cell r="J107" t="str">
            <v>LAMBERT 2 ETENDU</v>
          </cell>
          <cell r="K107">
            <v>240</v>
          </cell>
        </row>
        <row r="108">
          <cell r="A108" t="str">
            <v>9TA</v>
          </cell>
          <cell r="B108" t="str">
            <v>335189TA</v>
          </cell>
          <cell r="C108" t="str">
            <v>TABANAC</v>
          </cell>
          <cell r="D108" t="str">
            <v>PL EGLISE</v>
          </cell>
          <cell r="E108">
            <v>462</v>
          </cell>
          <cell r="F108">
            <v>33518</v>
          </cell>
          <cell r="G108" t="str">
            <v>TABANAC</v>
          </cell>
          <cell r="H108">
            <v>382588</v>
          </cell>
          <cell r="I108">
            <v>1972671</v>
          </cell>
          <cell r="J108" t="str">
            <v>LAMBERT 2 ETENDU</v>
          </cell>
          <cell r="K108">
            <v>281</v>
          </cell>
        </row>
        <row r="109">
          <cell r="A109" t="str">
            <v>9TB</v>
          </cell>
          <cell r="B109" t="str">
            <v>333799TB</v>
          </cell>
          <cell r="C109" t="str">
            <v>ST BRICE</v>
          </cell>
          <cell r="D109" t="str">
            <v>LE BOURG SUD</v>
          </cell>
          <cell r="E109">
            <v>39</v>
          </cell>
          <cell r="F109">
            <v>33379</v>
          </cell>
          <cell r="G109" t="str">
            <v>SAINT BRICE</v>
          </cell>
          <cell r="H109">
            <v>402669</v>
          </cell>
          <cell r="I109">
            <v>1969399</v>
          </cell>
          <cell r="J109" t="str">
            <v>LAMBERT 2 ETENDU</v>
          </cell>
          <cell r="K109">
            <v>372</v>
          </cell>
        </row>
        <row r="110">
          <cell r="A110" t="str">
            <v>9TE</v>
          </cell>
          <cell r="B110" t="str">
            <v>335309TE</v>
          </cell>
          <cell r="C110" t="str">
            <v>TEUILLAC</v>
          </cell>
          <cell r="D110" t="str">
            <v>LE BOURG</v>
          </cell>
          <cell r="E110">
            <v>2</v>
          </cell>
          <cell r="F110">
            <v>33530</v>
          </cell>
          <cell r="G110" t="str">
            <v>TEUILLAC</v>
          </cell>
          <cell r="H110">
            <v>372931</v>
          </cell>
          <cell r="I110">
            <v>2014275</v>
          </cell>
          <cell r="J110" t="str">
            <v>LAMBERT 2 ETENDU</v>
          </cell>
          <cell r="K110">
            <v>379</v>
          </cell>
        </row>
        <row r="111">
          <cell r="A111" t="str">
            <v>9TG</v>
          </cell>
          <cell r="B111" t="str">
            <v>335299TG</v>
          </cell>
          <cell r="C111" t="str">
            <v>LA TESTE DE B LES GAILLOUNEYS</v>
          </cell>
          <cell r="D111" t="str">
            <v>GAILLOUNEYS PYLA</v>
          </cell>
        </row>
        <row r="111">
          <cell r="F111">
            <v>33529</v>
          </cell>
          <cell r="G111" t="str">
            <v>LA TESTE DE BUCH</v>
          </cell>
          <cell r="H111">
            <v>316549</v>
          </cell>
          <cell r="I111">
            <v>1958112</v>
          </cell>
          <cell r="J111" t="str">
            <v>LAMBERT 2 ETENDU</v>
          </cell>
          <cell r="K111">
            <v>43</v>
          </cell>
        </row>
        <row r="112">
          <cell r="A112" t="str">
            <v>9TR</v>
          </cell>
          <cell r="B112" t="str">
            <v>335189TR</v>
          </cell>
          <cell r="C112" t="str">
            <v>TABANAC  ROUQUEY</v>
          </cell>
          <cell r="D112" t="str">
            <v>RTE ROUQUEY</v>
          </cell>
          <cell r="E112">
            <v>555</v>
          </cell>
          <cell r="F112">
            <v>33518</v>
          </cell>
          <cell r="G112" t="str">
            <v>TABANAC</v>
          </cell>
          <cell r="H112">
            <v>381725</v>
          </cell>
          <cell r="I112">
            <v>1972424</v>
          </cell>
          <cell r="J112" t="str">
            <v>LAMBERT 2 ETENDU</v>
          </cell>
          <cell r="K112">
            <v>130</v>
          </cell>
        </row>
        <row r="113">
          <cell r="A113" t="str">
            <v>9TZ</v>
          </cell>
          <cell r="B113" t="str">
            <v>335369TZ</v>
          </cell>
          <cell r="C113" t="str">
            <v>LE TUZAN</v>
          </cell>
          <cell r="D113" t="str">
            <v>LE BOURG SUD</v>
          </cell>
          <cell r="E113">
            <v>1</v>
          </cell>
          <cell r="F113">
            <v>33536</v>
          </cell>
          <cell r="G113" t="str">
            <v>LE TUZAN</v>
          </cell>
          <cell r="H113">
            <v>368112</v>
          </cell>
          <cell r="I113">
            <v>1942930</v>
          </cell>
          <cell r="J113" t="str">
            <v>LAMBERT 2 ETENDU</v>
          </cell>
          <cell r="K113">
            <v>168</v>
          </cell>
        </row>
        <row r="114">
          <cell r="A114" t="str">
            <v>9UC</v>
          </cell>
          <cell r="B114" t="str">
            <v>333619UC</v>
          </cell>
          <cell r="C114" t="str">
            <v>RUCH</v>
          </cell>
          <cell r="D114" t="str">
            <v>LE GRAND MOUNICON</v>
          </cell>
          <cell r="E114">
            <v>3</v>
          </cell>
          <cell r="F114">
            <v>33361</v>
          </cell>
          <cell r="G114" t="str">
            <v>RUCH</v>
          </cell>
          <cell r="H114">
            <v>411662</v>
          </cell>
          <cell r="I114">
            <v>1977880</v>
          </cell>
          <cell r="J114" t="str">
            <v>LAMBERT 2 ETENDU</v>
          </cell>
          <cell r="K114">
            <v>276</v>
          </cell>
        </row>
        <row r="115">
          <cell r="A115" t="str">
            <v>9UD</v>
          </cell>
          <cell r="B115" t="str">
            <v>330769UD</v>
          </cell>
          <cell r="C115" t="str">
            <v>BUDOS</v>
          </cell>
          <cell r="D115" t="str">
            <v>RUE DU CHATEAU</v>
          </cell>
          <cell r="E115">
            <v>3</v>
          </cell>
          <cell r="F115">
            <v>33076</v>
          </cell>
          <cell r="G115" t="str">
            <v>BUDOS</v>
          </cell>
          <cell r="H115">
            <v>383578</v>
          </cell>
          <cell r="I115">
            <v>1951858</v>
          </cell>
          <cell r="J115" t="str">
            <v>LAMBERT 2 ETENDU</v>
          </cell>
          <cell r="K115">
            <v>329</v>
          </cell>
        </row>
        <row r="116">
          <cell r="A116" t="str">
            <v>9US</v>
          </cell>
          <cell r="B116" t="str">
            <v>335169US</v>
          </cell>
          <cell r="C116" t="str">
            <v>SOUSSAC</v>
          </cell>
          <cell r="D116" t="str">
            <v>LE BOURG</v>
          </cell>
          <cell r="E116">
            <v>13</v>
          </cell>
          <cell r="F116">
            <v>33516</v>
          </cell>
          <cell r="G116" t="str">
            <v>SOUSSAC</v>
          </cell>
          <cell r="H116">
            <v>416361</v>
          </cell>
          <cell r="I116">
            <v>1972506</v>
          </cell>
          <cell r="J116" t="str">
            <v>LAMBERT 2 ETENDU</v>
          </cell>
          <cell r="K116">
            <v>86</v>
          </cell>
        </row>
        <row r="117">
          <cell r="A117" t="str">
            <v>9UX</v>
          </cell>
          <cell r="B117" t="str">
            <v>332159UX</v>
          </cell>
          <cell r="C117" t="str">
            <v>LADAUX</v>
          </cell>
          <cell r="D117" t="str">
            <v>RTE DE CANTOIS</v>
          </cell>
          <cell r="E117" t="str">
            <v>1B</v>
          </cell>
          <cell r="F117">
            <v>33215</v>
          </cell>
          <cell r="G117" t="str">
            <v>LADAUX</v>
          </cell>
          <cell r="H117">
            <v>394508</v>
          </cell>
          <cell r="I117">
            <v>1970339</v>
          </cell>
          <cell r="J117" t="str">
            <v>LAMBERT 2 ETENDU</v>
          </cell>
          <cell r="K117">
            <v>234</v>
          </cell>
        </row>
        <row r="118">
          <cell r="A118" t="str">
            <v>9UZ</v>
          </cell>
          <cell r="B118" t="str">
            <v>335379UZ</v>
          </cell>
          <cell r="C118" t="str">
            <v>UZESTE</v>
          </cell>
          <cell r="D118" t="str">
            <v>PL DE L EGLISE</v>
          </cell>
          <cell r="E118">
            <v>11</v>
          </cell>
          <cell r="F118">
            <v>33537</v>
          </cell>
          <cell r="G118" t="str">
            <v>UZESTE</v>
          </cell>
          <cell r="H118">
            <v>388121</v>
          </cell>
          <cell r="I118">
            <v>1941389</v>
          </cell>
          <cell r="J118" t="str">
            <v>LAMBERT 2 ETENDU</v>
          </cell>
          <cell r="K118">
            <v>186</v>
          </cell>
        </row>
        <row r="119">
          <cell r="A119" t="str">
            <v>9VB</v>
          </cell>
          <cell r="B119" t="str">
            <v>334739VB</v>
          </cell>
          <cell r="C119" t="str">
            <v>ST SAVIN  BROCHET</v>
          </cell>
          <cell r="D119" t="str">
            <v>BROCHET</v>
          </cell>
          <cell r="E119" t="str">
            <v>3B</v>
          </cell>
          <cell r="F119">
            <v>33473</v>
          </cell>
          <cell r="G119" t="str">
            <v>ST SAVIN</v>
          </cell>
          <cell r="H119">
            <v>382557</v>
          </cell>
          <cell r="I119">
            <v>2024540</v>
          </cell>
          <cell r="J119" t="str">
            <v>LAMBERT 2 ETENDU</v>
          </cell>
          <cell r="K119">
            <v>247</v>
          </cell>
        </row>
        <row r="120">
          <cell r="A120" t="str">
            <v>9VE</v>
          </cell>
          <cell r="B120" t="str">
            <v>332429VE</v>
          </cell>
          <cell r="C120" t="str">
            <v>LES LEVES   CAPLONG</v>
          </cell>
          <cell r="D120" t="str">
            <v>PLAISANCE</v>
          </cell>
        </row>
        <row r="120">
          <cell r="F120">
            <v>33242</v>
          </cell>
          <cell r="G120" t="str">
            <v>LEVES THOUMEYRAGUES LES</v>
          </cell>
          <cell r="H120">
            <v>428131</v>
          </cell>
          <cell r="I120">
            <v>1977899</v>
          </cell>
          <cell r="J120" t="str">
            <v>LAMBERT 2 ETENDU</v>
          </cell>
          <cell r="K120">
            <v>241</v>
          </cell>
        </row>
        <row r="121">
          <cell r="A121" t="str">
            <v>9VS</v>
          </cell>
          <cell r="B121" t="str">
            <v>335099VS</v>
          </cell>
          <cell r="C121" t="str">
            <v>SAVIGNAC DE L ISLE</v>
          </cell>
          <cell r="D121" t="str">
            <v>BOURG</v>
          </cell>
          <cell r="E121">
            <v>41</v>
          </cell>
          <cell r="F121">
            <v>33509</v>
          </cell>
          <cell r="G121" t="str">
            <v>SAVIGNAC SUR L ISLE</v>
          </cell>
          <cell r="H121">
            <v>397207</v>
          </cell>
          <cell r="I121">
            <v>2002015</v>
          </cell>
          <cell r="J121" t="str">
            <v>LAMBERT 2 ETENDU</v>
          </cell>
          <cell r="K121">
            <v>222</v>
          </cell>
        </row>
        <row r="122">
          <cell r="A122" t="str">
            <v>9VV</v>
          </cell>
          <cell r="B122" t="str">
            <v>334919VV</v>
          </cell>
          <cell r="C122" t="str">
            <v>ST VIVIEN DE MONSEGUR</v>
          </cell>
          <cell r="D122" t="str">
            <v>AVE DU 8 MAI</v>
          </cell>
          <cell r="E122">
            <v>5</v>
          </cell>
          <cell r="F122">
            <v>33491</v>
          </cell>
          <cell r="G122" t="str">
            <v>SAINT VIVIEN DE MONSEGUR</v>
          </cell>
          <cell r="H122">
            <v>422780</v>
          </cell>
          <cell r="I122">
            <v>1959819</v>
          </cell>
          <cell r="J122" t="str">
            <v>LAMBERT 2 ETENDU</v>
          </cell>
          <cell r="K122">
            <v>162</v>
          </cell>
        </row>
        <row r="123">
          <cell r="A123" t="str">
            <v>9YR</v>
          </cell>
          <cell r="B123" t="str">
            <v>331639YR</v>
          </cell>
          <cell r="C123" t="str">
            <v>FALEYRAS</v>
          </cell>
          <cell r="D123" t="str">
            <v>LE BOURG</v>
          </cell>
          <cell r="E123" t="str">
            <v>16B</v>
          </cell>
          <cell r="F123">
            <v>33163</v>
          </cell>
          <cell r="G123" t="str">
            <v>FALEYRAS</v>
          </cell>
          <cell r="H123">
            <v>396998</v>
          </cell>
          <cell r="I123">
            <v>1977828</v>
          </cell>
          <cell r="J123" t="str">
            <v>LAMBERT 2 ETENDU</v>
          </cell>
          <cell r="K123">
            <v>191</v>
          </cell>
        </row>
        <row r="124">
          <cell r="A124" t="str">
            <v>9YV</v>
          </cell>
          <cell r="B124" t="str">
            <v>335549YV</v>
          </cell>
          <cell r="C124" t="str">
            <v>YVRAC</v>
          </cell>
          <cell r="D124" t="str">
            <v>AV DES TABERNOTTES</v>
          </cell>
        </row>
        <row r="124">
          <cell r="F124">
            <v>33554</v>
          </cell>
          <cell r="G124" t="str">
            <v>YVRAC</v>
          </cell>
          <cell r="H124">
            <v>378702</v>
          </cell>
          <cell r="I124">
            <v>1990597</v>
          </cell>
          <cell r="J124" t="str">
            <v>LAMBERT 2 ETENDU</v>
          </cell>
          <cell r="K124">
            <v>771</v>
          </cell>
        </row>
        <row r="125">
          <cell r="A125" t="str">
            <v>9ZT</v>
          </cell>
          <cell r="B125" t="str">
            <v>331169ZT</v>
          </cell>
          <cell r="C125" t="str">
            <v>CAZATS</v>
          </cell>
          <cell r="D125" t="str">
            <v>SEGUIN</v>
          </cell>
          <cell r="E125">
            <v>1</v>
          </cell>
          <cell r="F125">
            <v>33116</v>
          </cell>
          <cell r="G125" t="str">
            <v>CAZATS</v>
          </cell>
          <cell r="H125">
            <v>395829</v>
          </cell>
          <cell r="I125">
            <v>1945470</v>
          </cell>
          <cell r="J125" t="str">
            <v>LAMBERT 2 ETENDU</v>
          </cell>
          <cell r="K125">
            <v>311</v>
          </cell>
        </row>
        <row r="126">
          <cell r="A126" t="str">
            <v>A3G</v>
          </cell>
          <cell r="B126" t="str">
            <v>33006A3G</v>
          </cell>
          <cell r="C126" t="str">
            <v>ANGLADE</v>
          </cell>
          <cell r="D126" t="str">
            <v>LA CROIX DE CABUT</v>
          </cell>
          <cell r="E126" t="str">
            <v>1B</v>
          </cell>
          <cell r="F126">
            <v>33006</v>
          </cell>
          <cell r="G126" t="str">
            <v>ANGLADE</v>
          </cell>
          <cell r="H126">
            <v>366470</v>
          </cell>
          <cell r="I126">
            <v>2026980</v>
          </cell>
          <cell r="J126" t="str">
            <v>LAMBERT 2 ETENDU</v>
          </cell>
          <cell r="K126">
            <v>577</v>
          </cell>
        </row>
        <row r="127">
          <cell r="A127" t="str">
            <v>A3R</v>
          </cell>
          <cell r="B127" t="str">
            <v>33021A3R</v>
          </cell>
          <cell r="C127" t="str">
            <v>AUROS</v>
          </cell>
          <cell r="D127" t="str">
            <v>RUE DU FOIRAIL</v>
          </cell>
          <cell r="E127">
            <v>12</v>
          </cell>
          <cell r="F127">
            <v>33021</v>
          </cell>
          <cell r="G127" t="str">
            <v>AUROS</v>
          </cell>
          <cell r="H127">
            <v>402425</v>
          </cell>
          <cell r="I127">
            <v>1947041</v>
          </cell>
          <cell r="J127" t="str">
            <v>LAMBERT 2 ETENDU</v>
          </cell>
          <cell r="K127">
            <v>934</v>
          </cell>
        </row>
        <row r="128">
          <cell r="A128" t="str">
            <v>AAE</v>
          </cell>
          <cell r="B128" t="str">
            <v>33003AAE</v>
          </cell>
          <cell r="C128" t="str">
            <v>AMBARES ST DENIS</v>
          </cell>
          <cell r="D128" t="str">
            <v>RUE DE ST DENIS</v>
          </cell>
          <cell r="E128">
            <v>3</v>
          </cell>
          <cell r="F128">
            <v>33003</v>
          </cell>
          <cell r="G128" t="str">
            <v>AMBARES-ET-LAGRAVE</v>
          </cell>
          <cell r="H128">
            <v>376837</v>
          </cell>
          <cell r="I128">
            <v>1997907</v>
          </cell>
          <cell r="J128" t="str">
            <v>LAMBERT 2 ETENDU</v>
          </cell>
          <cell r="K128">
            <v>604</v>
          </cell>
        </row>
        <row r="129">
          <cell r="A129" t="str">
            <v>AIL</v>
          </cell>
          <cell r="B129" t="str">
            <v>33002AIL</v>
          </cell>
          <cell r="C129" t="str">
            <v>AILLAS</v>
          </cell>
          <cell r="D129" t="str">
            <v>TUILERIE DE LEGER</v>
          </cell>
          <cell r="E129">
            <v>4</v>
          </cell>
          <cell r="F129">
            <v>33002</v>
          </cell>
          <cell r="G129" t="str">
            <v>AILLAS</v>
          </cell>
          <cell r="H129">
            <v>408691</v>
          </cell>
          <cell r="I129">
            <v>1944275</v>
          </cell>
          <cell r="J129" t="str">
            <v>LAMBERT 2 ETENDU</v>
          </cell>
          <cell r="K129">
            <v>486</v>
          </cell>
        </row>
        <row r="130">
          <cell r="A130" t="str">
            <v>ALO</v>
          </cell>
          <cell r="B130" t="str">
            <v>33318ALO</v>
          </cell>
          <cell r="C130" t="str">
            <v>PESSAC ALOUETTE</v>
          </cell>
          <cell r="D130" t="str">
            <v>AV DE BEUTRE</v>
          </cell>
          <cell r="E130">
            <v>15</v>
          </cell>
          <cell r="F130">
            <v>33318</v>
          </cell>
          <cell r="G130" t="str">
            <v>PESSAC</v>
          </cell>
          <cell r="H130">
            <v>362387</v>
          </cell>
          <cell r="I130">
            <v>1982152</v>
          </cell>
          <cell r="J130" t="str">
            <v>LAMBERT 2 ETENDU</v>
          </cell>
          <cell r="K130">
            <v>13488</v>
          </cell>
        </row>
        <row r="131">
          <cell r="A131" t="str">
            <v>AMB</v>
          </cell>
          <cell r="B131" t="str">
            <v>33003AMB</v>
          </cell>
          <cell r="C131" t="str">
            <v>AMBARES</v>
          </cell>
          <cell r="D131" t="str">
            <v>RUE VICTOR HUGO</v>
          </cell>
        </row>
        <row r="131">
          <cell r="F131">
            <v>33003</v>
          </cell>
          <cell r="G131" t="str">
            <v>AMBARES-ET-LAGRAVE</v>
          </cell>
          <cell r="H131">
            <v>377667</v>
          </cell>
          <cell r="I131">
            <v>1995955</v>
          </cell>
          <cell r="J131" t="str">
            <v>LAMBERT 2 ETENDU</v>
          </cell>
          <cell r="K131">
            <v>6346</v>
          </cell>
        </row>
        <row r="132">
          <cell r="A132" t="str">
            <v>AMS</v>
          </cell>
          <cell r="B132" t="str">
            <v>33004AMS</v>
          </cell>
          <cell r="C132" t="str">
            <v>AMBES</v>
          </cell>
          <cell r="D132" t="str">
            <v>EDF CENTRALE THERMIQUE</v>
          </cell>
        </row>
        <row r="132">
          <cell r="F132">
            <v>33004</v>
          </cell>
          <cell r="G132" t="str">
            <v>AMBES</v>
          </cell>
          <cell r="H132">
            <v>371439</v>
          </cell>
          <cell r="I132">
            <v>2004824</v>
          </cell>
          <cell r="J132" t="str">
            <v>LAMBERT 2 ETENDU</v>
          </cell>
          <cell r="K132">
            <v>1649</v>
          </cell>
        </row>
        <row r="133">
          <cell r="A133" t="str">
            <v>AND</v>
          </cell>
          <cell r="B133" t="str">
            <v>33005AND</v>
          </cell>
          <cell r="C133" t="str">
            <v>ANDERNOS</v>
          </cell>
          <cell r="D133" t="str">
            <v>AV DE BORDEAUX</v>
          </cell>
          <cell r="E133">
            <v>15</v>
          </cell>
          <cell r="F133">
            <v>33005</v>
          </cell>
          <cell r="G133" t="str">
            <v>ANDERNOS LES BAINS</v>
          </cell>
          <cell r="H133">
            <v>327971</v>
          </cell>
          <cell r="I133">
            <v>1977292</v>
          </cell>
          <cell r="J133" t="str">
            <v>LAMBERT 2 ETENDU</v>
          </cell>
          <cell r="K133">
            <v>9179</v>
          </cell>
        </row>
        <row r="134">
          <cell r="A134" t="str">
            <v>AQU</v>
          </cell>
          <cell r="B134" t="str">
            <v>33063AQU</v>
          </cell>
          <cell r="C134" t="str">
            <v>AQUITAINE</v>
          </cell>
          <cell r="D134" t="str">
            <v>RUE LOUIS LIARD</v>
          </cell>
          <cell r="E134">
            <v>28</v>
          </cell>
          <cell r="F134">
            <v>33063</v>
          </cell>
          <cell r="G134" t="str">
            <v>BORDEAUX</v>
          </cell>
          <cell r="H134">
            <v>369762</v>
          </cell>
          <cell r="I134">
            <v>1985285</v>
          </cell>
          <cell r="J134" t="str">
            <v>LAMBERT 2 ETENDU</v>
          </cell>
          <cell r="K134">
            <v>24689</v>
          </cell>
        </row>
        <row r="135">
          <cell r="A135" t="str">
            <v>ARC</v>
          </cell>
          <cell r="B135" t="str">
            <v>33009ARC</v>
          </cell>
          <cell r="C135" t="str">
            <v>ARCACHON 1 ROOSEVELT</v>
          </cell>
          <cell r="D135" t="str">
            <v>CRS TARTAS</v>
          </cell>
          <cell r="E135">
            <v>1</v>
          </cell>
          <cell r="F135">
            <v>33009</v>
          </cell>
          <cell r="G135" t="str">
            <v>ARCACHON</v>
          </cell>
          <cell r="H135">
            <v>321902</v>
          </cell>
          <cell r="I135">
            <v>1968367</v>
          </cell>
          <cell r="J135" t="str">
            <v>LAMBERT 2 ETENDU</v>
          </cell>
          <cell r="K135">
            <v>5900</v>
          </cell>
        </row>
        <row r="136">
          <cell r="A136" t="str">
            <v>ARE</v>
          </cell>
          <cell r="B136" t="str">
            <v>33011ARE</v>
          </cell>
          <cell r="C136" t="str">
            <v>ARES</v>
          </cell>
          <cell r="D136" t="str">
            <v>AV DU PERREY</v>
          </cell>
          <cell r="E136">
            <v>95</v>
          </cell>
          <cell r="F136">
            <v>33011</v>
          </cell>
          <cell r="G136" t="str">
            <v>ARES</v>
          </cell>
          <cell r="H136">
            <v>324649</v>
          </cell>
          <cell r="I136">
            <v>1981144</v>
          </cell>
          <cell r="J136" t="str">
            <v>LAMBERT 2 ETENDU</v>
          </cell>
          <cell r="K136">
            <v>5421</v>
          </cell>
        </row>
        <row r="137">
          <cell r="A137" t="str">
            <v>ARL</v>
          </cell>
          <cell r="B137" t="str">
            <v>33014ARL</v>
          </cell>
          <cell r="C137" t="str">
            <v>ARTIGUES DE LUSSAC</v>
          </cell>
          <cell r="D137" t="str">
            <v>RUE JEAN TROCARD</v>
          </cell>
          <cell r="E137">
            <v>105</v>
          </cell>
          <cell r="F137">
            <v>33014</v>
          </cell>
          <cell r="G137" t="str">
            <v>ARTIGUES DE LUSSAC</v>
          </cell>
          <cell r="H137">
            <v>404739</v>
          </cell>
          <cell r="I137">
            <v>1999990</v>
          </cell>
          <cell r="J137" t="str">
            <v>LAMBERT 2 ETENDU</v>
          </cell>
          <cell r="K137">
            <v>567</v>
          </cell>
        </row>
        <row r="138">
          <cell r="A138" t="str">
            <v>ARS</v>
          </cell>
          <cell r="B138" t="str">
            <v>33012ARS</v>
          </cell>
          <cell r="C138" t="str">
            <v>ARSAC</v>
          </cell>
          <cell r="D138" t="str">
            <v>AV DE SOUBEYRAN</v>
          </cell>
          <cell r="E138">
            <v>17</v>
          </cell>
          <cell r="F138">
            <v>33012</v>
          </cell>
          <cell r="G138" t="str">
            <v>ARSAC</v>
          </cell>
          <cell r="H138">
            <v>361009</v>
          </cell>
          <cell r="I138">
            <v>2003705</v>
          </cell>
          <cell r="J138" t="str">
            <v>LAMBERT 2 ETENDU</v>
          </cell>
          <cell r="K138">
            <v>1251</v>
          </cell>
        </row>
        <row r="139">
          <cell r="A139" t="str">
            <v>ART</v>
          </cell>
          <cell r="B139" t="str">
            <v>33013ART</v>
          </cell>
          <cell r="C139" t="str">
            <v>ARTIGUES PRES BORDEAUX</v>
          </cell>
          <cell r="D139" t="str">
            <v>AV DU PERIGORD</v>
          </cell>
          <cell r="E139" t="str">
            <v>18B</v>
          </cell>
          <cell r="F139">
            <v>33013</v>
          </cell>
          <cell r="G139" t="str">
            <v>ARTIGUES PRES BORDEAUX</v>
          </cell>
          <cell r="H139">
            <v>377606</v>
          </cell>
          <cell r="I139">
            <v>1988956</v>
          </cell>
          <cell r="J139" t="str">
            <v>LAMBERT 2 ETENDU</v>
          </cell>
          <cell r="K139">
            <v>2686</v>
          </cell>
        </row>
        <row r="140">
          <cell r="A140" t="str">
            <v>ARV</v>
          </cell>
          <cell r="B140" t="str">
            <v>33015ARV</v>
          </cell>
          <cell r="C140" t="str">
            <v>ARVEYRES</v>
          </cell>
          <cell r="D140" t="str">
            <v>PCE GABRIEL COQUILLEAU</v>
          </cell>
          <cell r="E140">
            <v>1</v>
          </cell>
          <cell r="F140">
            <v>33015</v>
          </cell>
          <cell r="G140" t="str">
            <v>ARVEYRES</v>
          </cell>
          <cell r="H140">
            <v>392917</v>
          </cell>
          <cell r="I140">
            <v>1990630</v>
          </cell>
          <cell r="J140" t="str">
            <v>LAMBERT 2 ETENDU</v>
          </cell>
          <cell r="K140">
            <v>777</v>
          </cell>
        </row>
        <row r="141">
          <cell r="A141" t="str">
            <v>AT3</v>
          </cell>
          <cell r="B141" t="str">
            <v>33412AT3</v>
          </cell>
          <cell r="C141" t="str">
            <v>ARTIGUILLON</v>
          </cell>
          <cell r="D141" t="str">
            <v>PL DU 11 NOVEMBRE</v>
          </cell>
          <cell r="E141" t="str">
            <v>6B</v>
          </cell>
          <cell r="F141">
            <v>33412</v>
          </cell>
          <cell r="G141" t="str">
            <v>SAINT GERMAIN D ESTEUIL</v>
          </cell>
          <cell r="H141">
            <v>346975</v>
          </cell>
          <cell r="I141">
            <v>2035304</v>
          </cell>
          <cell r="J141" t="str">
            <v>LAMBERT 2 ETENDU</v>
          </cell>
          <cell r="K141">
            <v>326</v>
          </cell>
        </row>
        <row r="142">
          <cell r="A142" t="str">
            <v>ATZ</v>
          </cell>
          <cell r="B142" t="str">
            <v>33013ATZ</v>
          </cell>
          <cell r="C142" t="str">
            <v>ARTIGUES TOUR HERTZIENNE</v>
          </cell>
          <cell r="D142" t="str">
            <v>AV GAY LUSSAC</v>
          </cell>
        </row>
        <row r="142">
          <cell r="F142">
            <v>33013</v>
          </cell>
          <cell r="G142" t="str">
            <v>ARTIGUES PRES BORDEAUX</v>
          </cell>
          <cell r="H142">
            <v>375810</v>
          </cell>
          <cell r="I142">
            <v>1987611</v>
          </cell>
          <cell r="J142" t="str">
            <v>LAMBERT 2 ETENDU</v>
          </cell>
          <cell r="K142">
            <v>3111</v>
          </cell>
        </row>
        <row r="143">
          <cell r="A143" t="str">
            <v>AUB</v>
          </cell>
          <cell r="B143" t="str">
            <v>33018AUB</v>
          </cell>
          <cell r="C143" t="str">
            <v>AUBIE ESPESSAS</v>
          </cell>
          <cell r="D143" t="str">
            <v>RUE ESPESSAS</v>
          </cell>
          <cell r="E143" t="str">
            <v>111B</v>
          </cell>
          <cell r="F143">
            <v>33018</v>
          </cell>
          <cell r="G143" t="str">
            <v>AUBIE ET ESPESSAS</v>
          </cell>
          <cell r="H143">
            <v>384444</v>
          </cell>
          <cell r="I143">
            <v>2005478</v>
          </cell>
          <cell r="J143" t="str">
            <v>LAMBERT 2 ETENDU</v>
          </cell>
          <cell r="K143">
            <v>1217</v>
          </cell>
        </row>
        <row r="144">
          <cell r="A144" t="str">
            <v>AUD</v>
          </cell>
          <cell r="B144" t="str">
            <v>33019AUD</v>
          </cell>
          <cell r="C144" t="str">
            <v>AUDENGE</v>
          </cell>
          <cell r="D144" t="str">
            <v>BD GAMBETTA</v>
          </cell>
          <cell r="E144">
            <v>33</v>
          </cell>
          <cell r="F144">
            <v>33019</v>
          </cell>
          <cell r="G144" t="str">
            <v>AUDENGE</v>
          </cell>
          <cell r="H144">
            <v>334142</v>
          </cell>
          <cell r="I144">
            <v>1970761</v>
          </cell>
          <cell r="J144" t="str">
            <v>LAMBERT 2 ETENDU</v>
          </cell>
          <cell r="K144">
            <v>3444</v>
          </cell>
        </row>
        <row r="145">
          <cell r="A145" t="str">
            <v>AUG</v>
          </cell>
          <cell r="B145" t="str">
            <v>33281AUG</v>
          </cell>
          <cell r="C145" t="str">
            <v>ST AUGUSTIN</v>
          </cell>
          <cell r="D145" t="str">
            <v>RUE RIAUD</v>
          </cell>
        </row>
        <row r="145">
          <cell r="F145">
            <v>33281</v>
          </cell>
          <cell r="G145" t="str">
            <v>MERIGNAC</v>
          </cell>
          <cell r="H145">
            <v>366197</v>
          </cell>
          <cell r="I145">
            <v>1985017</v>
          </cell>
          <cell r="J145" t="str">
            <v>LAMBERT 2 ETENDU</v>
          </cell>
          <cell r="K145">
            <v>3852</v>
          </cell>
        </row>
        <row r="146">
          <cell r="A146" t="str">
            <v>B33</v>
          </cell>
          <cell r="B146" t="str">
            <v>33032B33</v>
          </cell>
          <cell r="C146" t="str">
            <v>BASSENS ZI</v>
          </cell>
          <cell r="D146" t="str">
            <v>NRTE D AMBES</v>
          </cell>
        </row>
        <row r="146">
          <cell r="F146">
            <v>33032</v>
          </cell>
          <cell r="G146" t="str">
            <v>BASSENS</v>
          </cell>
          <cell r="H146">
            <v>372773</v>
          </cell>
          <cell r="I146">
            <v>1995315</v>
          </cell>
          <cell r="J146" t="str">
            <v>LAMBERT 2 ETENDU</v>
          </cell>
          <cell r="K146">
            <v>287</v>
          </cell>
        </row>
        <row r="147">
          <cell r="A147" t="str">
            <v>B3A</v>
          </cell>
          <cell r="B147" t="str">
            <v>33051B3A</v>
          </cell>
          <cell r="C147" t="str">
            <v>BIGANOS ARGENTIERES</v>
          </cell>
          <cell r="D147" t="str">
            <v>AV DE LA COTE D ARGENT</v>
          </cell>
        </row>
        <row r="147">
          <cell r="F147">
            <v>33051</v>
          </cell>
          <cell r="G147" t="str">
            <v>BIGANOS</v>
          </cell>
          <cell r="H147">
            <v>342561</v>
          </cell>
          <cell r="I147">
            <v>1968050</v>
          </cell>
          <cell r="J147" t="str">
            <v>LAMBERT 2 ETENDU</v>
          </cell>
          <cell r="K147">
            <v>237</v>
          </cell>
        </row>
        <row r="148">
          <cell r="A148" t="str">
            <v>B5N</v>
          </cell>
          <cell r="B148" t="str">
            <v>33424B5N</v>
          </cell>
          <cell r="C148" t="str">
            <v>BENON MEDOC</v>
          </cell>
          <cell r="D148" t="str">
            <v>RTE DE SENAJOU BENON</v>
          </cell>
        </row>
        <row r="148">
          <cell r="F148">
            <v>33424</v>
          </cell>
          <cell r="G148" t="str">
            <v>SAINT LAURENT MEDOC</v>
          </cell>
          <cell r="H148">
            <v>349209</v>
          </cell>
          <cell r="I148">
            <v>2017688</v>
          </cell>
          <cell r="J148" t="str">
            <v>LAMBERT 2 ETENDU</v>
          </cell>
          <cell r="K148">
            <v>123</v>
          </cell>
        </row>
        <row r="149">
          <cell r="A149" t="str">
            <v>BAI</v>
          </cell>
          <cell r="B149" t="str">
            <v>33025BAI</v>
          </cell>
          <cell r="C149" t="str">
            <v>BAIGNEAUX</v>
          </cell>
          <cell r="D149" t="str">
            <v>RTE DE BORDEAUX</v>
          </cell>
          <cell r="E149">
            <v>17</v>
          </cell>
          <cell r="F149">
            <v>33025</v>
          </cell>
          <cell r="G149" t="str">
            <v>BAIGNEAUX</v>
          </cell>
          <cell r="H149">
            <v>399214</v>
          </cell>
          <cell r="I149">
            <v>1972405</v>
          </cell>
          <cell r="J149" t="str">
            <v>LAMBERT 2 ETENDU</v>
          </cell>
          <cell r="K149">
            <v>332</v>
          </cell>
        </row>
        <row r="150">
          <cell r="A150" t="str">
            <v>BAR</v>
          </cell>
          <cell r="B150" t="str">
            <v>33029BAR</v>
          </cell>
          <cell r="C150" t="str">
            <v>LE BARP</v>
          </cell>
          <cell r="D150" t="str">
            <v>AV DES PYRENEES</v>
          </cell>
          <cell r="E150">
            <v>19</v>
          </cell>
          <cell r="F150">
            <v>33029</v>
          </cell>
          <cell r="G150" t="str">
            <v>LE BARP</v>
          </cell>
          <cell r="H150">
            <v>353192</v>
          </cell>
          <cell r="I150">
            <v>1960856</v>
          </cell>
          <cell r="J150" t="str">
            <v>LAMBERT 2 ETENDU</v>
          </cell>
          <cell r="K150">
            <v>2714</v>
          </cell>
        </row>
        <row r="151">
          <cell r="A151" t="str">
            <v>BAS</v>
          </cell>
          <cell r="B151" t="str">
            <v>33063BAS</v>
          </cell>
          <cell r="C151" t="str">
            <v>BASTIDE</v>
          </cell>
          <cell r="D151" t="str">
            <v>AV THIERS</v>
          </cell>
          <cell r="E151">
            <v>323</v>
          </cell>
          <cell r="F151">
            <v>33063</v>
          </cell>
          <cell r="G151" t="str">
            <v>BORDEAUX</v>
          </cell>
          <cell r="H151">
            <v>372383</v>
          </cell>
          <cell r="I151">
            <v>1987470</v>
          </cell>
          <cell r="J151" t="str">
            <v>LAMBERT 2 ETENDU</v>
          </cell>
          <cell r="K151">
            <v>23606</v>
          </cell>
        </row>
        <row r="152">
          <cell r="A152" t="str">
            <v>BAZ</v>
          </cell>
          <cell r="B152" t="str">
            <v>33036BAZ</v>
          </cell>
          <cell r="C152" t="str">
            <v>BAZAS</v>
          </cell>
          <cell r="D152" t="str">
            <v>AV DE VERDUN</v>
          </cell>
          <cell r="E152">
            <v>5</v>
          </cell>
          <cell r="F152">
            <v>33036</v>
          </cell>
          <cell r="G152" t="str">
            <v>BAZAS</v>
          </cell>
          <cell r="H152">
            <v>395579</v>
          </cell>
          <cell r="I152">
            <v>1940583</v>
          </cell>
          <cell r="J152" t="str">
            <v>LAMBERT 2 ETENDU</v>
          </cell>
          <cell r="K152">
            <v>2947</v>
          </cell>
        </row>
        <row r="153">
          <cell r="A153" t="str">
            <v>BB5</v>
          </cell>
          <cell r="B153" t="str">
            <v>33063BB5</v>
          </cell>
          <cell r="C153" t="str">
            <v>BORDEAUX BESSE</v>
          </cell>
          <cell r="D153" t="str">
            <v>AV DE LABARDE</v>
          </cell>
        </row>
        <row r="153">
          <cell r="F153">
            <v>33063</v>
          </cell>
          <cell r="G153" t="str">
            <v>BORDEAUX</v>
          </cell>
          <cell r="H153">
            <v>371972</v>
          </cell>
          <cell r="I153">
            <v>1991519</v>
          </cell>
          <cell r="J153" t="str">
            <v>LAMBERT 2 ETENDU</v>
          </cell>
          <cell r="K153">
            <v>1083</v>
          </cell>
        </row>
        <row r="154">
          <cell r="A154" t="str">
            <v>BCA</v>
          </cell>
          <cell r="B154" t="str">
            <v>33046BCA</v>
          </cell>
          <cell r="C154" t="str">
            <v>BEAULAC</v>
          </cell>
          <cell r="D154" t="str">
            <v>RUE DE LA POSTE</v>
          </cell>
          <cell r="E154">
            <v>1</v>
          </cell>
          <cell r="F154">
            <v>33046</v>
          </cell>
          <cell r="G154" t="str">
            <v>BERNOS BEAULAC</v>
          </cell>
          <cell r="H154">
            <v>394347</v>
          </cell>
          <cell r="I154">
            <v>1933595</v>
          </cell>
          <cell r="J154" t="str">
            <v>LAMBERT 2 ETENDU</v>
          </cell>
          <cell r="K154">
            <v>806</v>
          </cell>
        </row>
        <row r="155">
          <cell r="A155" t="str">
            <v>BCH</v>
          </cell>
          <cell r="B155" t="str">
            <v>33070BCH</v>
          </cell>
          <cell r="C155" t="str">
            <v>BRACH</v>
          </cell>
          <cell r="D155" t="str">
            <v>RTE DE SAINTE HELENE</v>
          </cell>
          <cell r="E155">
            <v>3</v>
          </cell>
          <cell r="F155">
            <v>33070</v>
          </cell>
          <cell r="G155" t="str">
            <v>BRACH</v>
          </cell>
          <cell r="H155">
            <v>342081</v>
          </cell>
          <cell r="I155">
            <v>2009839</v>
          </cell>
          <cell r="J155" t="str">
            <v>LAMBERT 2 ETENDU</v>
          </cell>
          <cell r="K155">
            <v>270</v>
          </cell>
        </row>
        <row r="156">
          <cell r="A156" t="str">
            <v>BDN</v>
          </cell>
          <cell r="B156" t="str">
            <v>33063BDN</v>
          </cell>
          <cell r="C156" t="str">
            <v>BORDEAUX NORD</v>
          </cell>
          <cell r="D156" t="str">
            <v>AV DE LAROQUE</v>
          </cell>
        </row>
        <row r="156">
          <cell r="F156">
            <v>33063</v>
          </cell>
          <cell r="G156" t="str">
            <v>BORDEAUX</v>
          </cell>
          <cell r="H156">
            <v>370368</v>
          </cell>
          <cell r="I156">
            <v>1990246</v>
          </cell>
          <cell r="J156" t="str">
            <v>LAMBERT 2 ETENDU</v>
          </cell>
          <cell r="K156">
            <v>24354</v>
          </cell>
        </row>
        <row r="157">
          <cell r="A157" t="str">
            <v>BEG</v>
          </cell>
          <cell r="B157" t="str">
            <v>33039BEG</v>
          </cell>
          <cell r="C157" t="str">
            <v>BEGLES</v>
          </cell>
          <cell r="D157" t="str">
            <v>RUE FERDINAND BUISSON</v>
          </cell>
          <cell r="E157">
            <v>40</v>
          </cell>
          <cell r="F157">
            <v>33039</v>
          </cell>
          <cell r="G157" t="str">
            <v>BEGLES</v>
          </cell>
          <cell r="H157">
            <v>371009</v>
          </cell>
          <cell r="I157">
            <v>1982368</v>
          </cell>
          <cell r="J157" t="str">
            <v>LAMBERT 2 ETENDU</v>
          </cell>
          <cell r="K157">
            <v>18264</v>
          </cell>
        </row>
        <row r="158">
          <cell r="A158" t="str">
            <v>BEV</v>
          </cell>
          <cell r="B158" t="str">
            <v>33045BEV</v>
          </cell>
          <cell r="C158" t="str">
            <v>BELVES DE CASTILLON</v>
          </cell>
          <cell r="D158" t="str">
            <v>MONTPEZAT</v>
          </cell>
          <cell r="E158" t="str">
            <v>6B</v>
          </cell>
          <cell r="F158">
            <v>33045</v>
          </cell>
          <cell r="G158" t="str">
            <v>BELVES DE CASTILLON</v>
          </cell>
          <cell r="H158">
            <v>411667</v>
          </cell>
          <cell r="I158">
            <v>1989867</v>
          </cell>
          <cell r="J158" t="str">
            <v>LAMBERT 2 ETENDU</v>
          </cell>
          <cell r="K158">
            <v>528</v>
          </cell>
        </row>
        <row r="159">
          <cell r="A159" t="str">
            <v>BFC</v>
          </cell>
          <cell r="B159" t="str">
            <v>33056BFC</v>
          </cell>
          <cell r="C159" t="str">
            <v>BLANQUEFORT CENTRE</v>
          </cell>
          <cell r="D159" t="str">
            <v>AV GEN DE GAULLE</v>
          </cell>
          <cell r="E159">
            <v>20</v>
          </cell>
          <cell r="F159">
            <v>33056</v>
          </cell>
          <cell r="G159" t="str">
            <v>BLANQUEFORT</v>
          </cell>
          <cell r="H159">
            <v>365117</v>
          </cell>
          <cell r="I159">
            <v>1994527</v>
          </cell>
          <cell r="J159" t="str">
            <v>LAMBERT 2 ETENDU</v>
          </cell>
          <cell r="K159">
            <v>2430</v>
          </cell>
        </row>
        <row r="160">
          <cell r="A160" t="str">
            <v>BFT</v>
          </cell>
          <cell r="B160" t="str">
            <v>33056BFT</v>
          </cell>
          <cell r="C160" t="str">
            <v>BLANQUEFORT CAYCH</v>
          </cell>
          <cell r="D160" t="str">
            <v>AV GEN DE GAULLE</v>
          </cell>
          <cell r="E160">
            <v>235</v>
          </cell>
          <cell r="F160">
            <v>33056</v>
          </cell>
          <cell r="G160" t="str">
            <v>BLANQUEFORT</v>
          </cell>
          <cell r="H160">
            <v>365436</v>
          </cell>
          <cell r="I160">
            <v>1996673</v>
          </cell>
          <cell r="J160" t="str">
            <v>LAMBERT 2 ETENDU</v>
          </cell>
          <cell r="K160">
            <v>8652</v>
          </cell>
        </row>
        <row r="161">
          <cell r="A161" t="str">
            <v>BGA</v>
          </cell>
          <cell r="B161" t="str">
            <v>33038BGA</v>
          </cell>
          <cell r="C161" t="str">
            <v>BEGADAN</v>
          </cell>
          <cell r="D161" t="str">
            <v>RTE DE CANTE COCUT</v>
          </cell>
          <cell r="E161">
            <v>4</v>
          </cell>
          <cell r="F161">
            <v>33038</v>
          </cell>
          <cell r="G161" t="str">
            <v>BEGADAN</v>
          </cell>
          <cell r="H161">
            <v>347050</v>
          </cell>
          <cell r="I161">
            <v>2045277</v>
          </cell>
          <cell r="J161" t="str">
            <v>LAMBERT 2 ETENDU</v>
          </cell>
          <cell r="K161">
            <v>1030</v>
          </cell>
        </row>
        <row r="162">
          <cell r="A162" t="str">
            <v>BGE</v>
          </cell>
          <cell r="B162" t="str">
            <v>33075BGE</v>
          </cell>
          <cell r="C162" t="str">
            <v>BRUGES</v>
          </cell>
          <cell r="D162" t="str">
            <v>RUE HENRI DELATTRE</v>
          </cell>
        </row>
        <row r="162">
          <cell r="F162">
            <v>33075</v>
          </cell>
          <cell r="G162" t="str">
            <v>BRUGES</v>
          </cell>
          <cell r="H162">
            <v>367680</v>
          </cell>
          <cell r="I162">
            <v>1992045</v>
          </cell>
          <cell r="J162" t="str">
            <v>LAMBERT 2 ETENDU</v>
          </cell>
          <cell r="K162">
            <v>1111</v>
          </cell>
        </row>
        <row r="163">
          <cell r="A163" t="str">
            <v>BIG</v>
          </cell>
          <cell r="B163" t="str">
            <v>33051BIG</v>
          </cell>
          <cell r="C163" t="str">
            <v>BIGANOS</v>
          </cell>
          <cell r="D163" t="str">
            <v>AV DE LA LIBERATION</v>
          </cell>
          <cell r="E163" t="str">
            <v>50B</v>
          </cell>
          <cell r="F163">
            <v>33051</v>
          </cell>
          <cell r="G163" t="str">
            <v>BIGANOS</v>
          </cell>
          <cell r="H163">
            <v>337192</v>
          </cell>
          <cell r="I163">
            <v>1965619</v>
          </cell>
          <cell r="J163" t="str">
            <v>LAMBERT 2 ETENDU</v>
          </cell>
          <cell r="K163">
            <v>5174</v>
          </cell>
        </row>
        <row r="164">
          <cell r="A164" t="str">
            <v>BLC</v>
          </cell>
          <cell r="B164" t="str">
            <v>33065BLC</v>
          </cell>
          <cell r="C164" t="str">
            <v>BOULIAC</v>
          </cell>
          <cell r="D164" t="str">
            <v>RUE LOUIS BROCHARD</v>
          </cell>
          <cell r="E164" t="str">
            <v>10B</v>
          </cell>
          <cell r="F164">
            <v>33065</v>
          </cell>
          <cell r="G164" t="str">
            <v>BOULIAC</v>
          </cell>
          <cell r="H164">
            <v>375379</v>
          </cell>
          <cell r="I164">
            <v>1983286</v>
          </cell>
          <cell r="J164" t="str">
            <v>LAMBERT 2 ETENDU</v>
          </cell>
          <cell r="K164">
            <v>2197</v>
          </cell>
        </row>
        <row r="165">
          <cell r="A165" t="str">
            <v>BLG</v>
          </cell>
          <cell r="B165" t="str">
            <v>33229BLG</v>
          </cell>
          <cell r="C165" t="str">
            <v>BLAGON</v>
          </cell>
          <cell r="D165" t="str">
            <v>RTE D ARES BLAGON</v>
          </cell>
        </row>
        <row r="165">
          <cell r="F165">
            <v>33229</v>
          </cell>
          <cell r="G165" t="str">
            <v>LANTON</v>
          </cell>
          <cell r="H165">
            <v>341104</v>
          </cell>
          <cell r="I165">
            <v>1981238</v>
          </cell>
          <cell r="J165" t="str">
            <v>LAMBERT 2 ETENDU</v>
          </cell>
          <cell r="K165">
            <v>212</v>
          </cell>
        </row>
        <row r="166">
          <cell r="A166" t="str">
            <v>BLM</v>
          </cell>
          <cell r="B166" t="str">
            <v>33057BLM</v>
          </cell>
          <cell r="C166" t="str">
            <v>BLASIMON</v>
          </cell>
          <cell r="D166" t="str">
            <v>RUE DES ECOLES</v>
          </cell>
          <cell r="E166">
            <v>7</v>
          </cell>
          <cell r="F166">
            <v>33057</v>
          </cell>
          <cell r="G166" t="str">
            <v>BLASIMON</v>
          </cell>
          <cell r="H166">
            <v>409171</v>
          </cell>
          <cell r="I166">
            <v>1974827</v>
          </cell>
          <cell r="J166" t="str">
            <v>LAMBERT 2 ETENDU</v>
          </cell>
          <cell r="K166">
            <v>555</v>
          </cell>
        </row>
        <row r="167">
          <cell r="A167" t="str">
            <v>BLY</v>
          </cell>
          <cell r="B167" t="str">
            <v>33058BLY</v>
          </cell>
          <cell r="C167" t="str">
            <v>BLAYE</v>
          </cell>
          <cell r="D167" t="str">
            <v>RUE GROSPERRIN</v>
          </cell>
          <cell r="E167">
            <v>46</v>
          </cell>
          <cell r="F167">
            <v>33058</v>
          </cell>
          <cell r="G167" t="str">
            <v>BLAYE</v>
          </cell>
          <cell r="H167">
            <v>364373</v>
          </cell>
          <cell r="I167">
            <v>2018574</v>
          </cell>
          <cell r="J167" t="str">
            <v>LAMBERT 2 ETENDU</v>
          </cell>
          <cell r="K167">
            <v>4454</v>
          </cell>
        </row>
        <row r="168">
          <cell r="A168" t="str">
            <v>BLZ</v>
          </cell>
          <cell r="B168" t="str">
            <v>33026BLZ</v>
          </cell>
          <cell r="C168" t="str">
            <v>BALIZAC</v>
          </cell>
          <cell r="D168" t="str">
            <v>LE BOURG</v>
          </cell>
          <cell r="E168" t="str">
            <v>41B</v>
          </cell>
          <cell r="F168">
            <v>33026</v>
          </cell>
          <cell r="G168" t="str">
            <v>BALIZAC</v>
          </cell>
          <cell r="H168">
            <v>378685</v>
          </cell>
          <cell r="I168">
            <v>1946778</v>
          </cell>
          <cell r="J168" t="str">
            <v>LAMBERT 2 ETENDU</v>
          </cell>
          <cell r="K168">
            <v>264</v>
          </cell>
        </row>
        <row r="169">
          <cell r="A169" t="str">
            <v>BNS</v>
          </cell>
          <cell r="B169" t="str">
            <v>33047BNS</v>
          </cell>
          <cell r="C169" t="str">
            <v>BERSON</v>
          </cell>
          <cell r="D169" t="str">
            <v>RUE DE L'EGLISE</v>
          </cell>
          <cell r="E169">
            <v>3</v>
          </cell>
          <cell r="F169">
            <v>33047</v>
          </cell>
          <cell r="G169" t="str">
            <v>BERSON</v>
          </cell>
          <cell r="H169">
            <v>369828</v>
          </cell>
          <cell r="I169">
            <v>2016555</v>
          </cell>
          <cell r="J169" t="str">
            <v>LAMBERT 2 ETENDU</v>
          </cell>
          <cell r="K169">
            <v>896</v>
          </cell>
        </row>
        <row r="170">
          <cell r="A170" t="str">
            <v>BOI</v>
          </cell>
          <cell r="B170" t="str">
            <v>33367BOI</v>
          </cell>
          <cell r="C170" t="str">
            <v>ST ANDRE DU BOIS</v>
          </cell>
          <cell r="D170" t="str">
            <v>AUX MOULINS</v>
          </cell>
          <cell r="E170">
            <v>5</v>
          </cell>
          <cell r="F170">
            <v>33367</v>
          </cell>
          <cell r="G170" t="str">
            <v>SAINT ANDRE DU BOIS</v>
          </cell>
          <cell r="H170">
            <v>399462</v>
          </cell>
          <cell r="I170">
            <v>1959201</v>
          </cell>
          <cell r="J170" t="str">
            <v>LAMBERT 2 ETENDU</v>
          </cell>
          <cell r="K170">
            <v>627</v>
          </cell>
        </row>
        <row r="171">
          <cell r="A171" t="str">
            <v>BOU</v>
          </cell>
          <cell r="B171" t="str">
            <v>33067BOU</v>
          </cell>
          <cell r="C171" t="str">
            <v>BOURG SUR GIRONDE</v>
          </cell>
          <cell r="D171" t="str">
            <v>BANLIEUE</v>
          </cell>
          <cell r="E171" t="str">
            <v>11B</v>
          </cell>
          <cell r="F171">
            <v>33067</v>
          </cell>
          <cell r="G171" t="str">
            <v>BOURG SUR GIRONDE</v>
          </cell>
          <cell r="H171">
            <v>372433</v>
          </cell>
          <cell r="I171">
            <v>2008729</v>
          </cell>
          <cell r="J171" t="str">
            <v>LAMBERT 2 ETENDU</v>
          </cell>
          <cell r="K171">
            <v>2340</v>
          </cell>
        </row>
        <row r="172">
          <cell r="A172" t="str">
            <v>BRA</v>
          </cell>
          <cell r="B172" t="str">
            <v>33071BRA</v>
          </cell>
          <cell r="C172" t="str">
            <v>BRANNE</v>
          </cell>
          <cell r="D172" t="str">
            <v>RUE DU FORT BAYARD</v>
          </cell>
          <cell r="E172">
            <v>8</v>
          </cell>
          <cell r="F172">
            <v>33071</v>
          </cell>
          <cell r="G172" t="str">
            <v>BRANNE</v>
          </cell>
          <cell r="H172">
            <v>400534</v>
          </cell>
          <cell r="I172">
            <v>1984117</v>
          </cell>
          <cell r="J172" t="str">
            <v>LAMBERT 2 ETENDU</v>
          </cell>
          <cell r="K172">
            <v>2157</v>
          </cell>
        </row>
        <row r="173">
          <cell r="A173" t="str">
            <v>BRE</v>
          </cell>
          <cell r="B173" t="str">
            <v>33213BRE</v>
          </cell>
          <cell r="C173" t="str">
            <v>LABREDE</v>
          </cell>
          <cell r="D173" t="str">
            <v>AV CHARLES DE GAULLE</v>
          </cell>
          <cell r="E173">
            <v>6</v>
          </cell>
          <cell r="F173">
            <v>33213</v>
          </cell>
          <cell r="G173" t="str">
            <v>LA BREDE</v>
          </cell>
          <cell r="H173">
            <v>372956</v>
          </cell>
          <cell r="I173">
            <v>1968702</v>
          </cell>
          <cell r="J173" t="str">
            <v>LAMBERT 2 ETENDU</v>
          </cell>
          <cell r="K173">
            <v>2697</v>
          </cell>
        </row>
        <row r="174">
          <cell r="A174" t="str">
            <v>BRL</v>
          </cell>
          <cell r="B174" t="str">
            <v>33073BRL</v>
          </cell>
          <cell r="C174" t="str">
            <v>BRAUD ST LOUIS</v>
          </cell>
          <cell r="D174" t="str">
            <v>PCE DE LA LIBERATION</v>
          </cell>
          <cell r="E174" t="str">
            <v>1B</v>
          </cell>
          <cell r="F174">
            <v>33073</v>
          </cell>
          <cell r="G174" t="str">
            <v>BRAUD ET ST LOUIS</v>
          </cell>
          <cell r="H174">
            <v>367412</v>
          </cell>
          <cell r="I174">
            <v>2031898</v>
          </cell>
          <cell r="J174" t="str">
            <v>LAMBERT 2 ETENDU</v>
          </cell>
          <cell r="K174">
            <v>622</v>
          </cell>
        </row>
        <row r="175">
          <cell r="A175" t="str">
            <v>BT7</v>
          </cell>
          <cell r="B175" t="str">
            <v>33063BT7</v>
          </cell>
          <cell r="C175" t="str">
            <v>BORDEAUX TOURVILLE</v>
          </cell>
          <cell r="D175" t="str">
            <v>BD ALFRED DANEY</v>
          </cell>
        </row>
        <row r="175">
          <cell r="F175">
            <v>33063</v>
          </cell>
          <cell r="G175" t="str">
            <v>BORDEAUX</v>
          </cell>
          <cell r="H175">
            <v>371103</v>
          </cell>
          <cell r="I175">
            <v>1989993</v>
          </cell>
          <cell r="J175" t="str">
            <v>LAMBERT 2 ETENDU</v>
          </cell>
          <cell r="K175">
            <v>652</v>
          </cell>
        </row>
        <row r="176">
          <cell r="A176" t="str">
            <v>BZL</v>
          </cell>
          <cell r="B176" t="str">
            <v>47233BZL</v>
          </cell>
          <cell r="C176" t="str">
            <v>STE BAZEILLE</v>
          </cell>
          <cell r="D176" t="str">
            <v>RUE OREILLE</v>
          </cell>
          <cell r="E176">
            <v>2</v>
          </cell>
          <cell r="F176">
            <v>47233</v>
          </cell>
          <cell r="G176" t="str">
            <v>SAINTE BAZEILLE</v>
          </cell>
          <cell r="H176">
            <v>421739</v>
          </cell>
          <cell r="I176">
            <v>1950298</v>
          </cell>
          <cell r="J176" t="str">
            <v>LAMBERT 2 ETENDU</v>
          </cell>
          <cell r="K176">
            <v>1921</v>
          </cell>
        </row>
        <row r="177">
          <cell r="A177" t="str">
            <v>C24</v>
          </cell>
          <cell r="B177" t="str">
            <v>33122C24</v>
          </cell>
          <cell r="C177" t="str">
            <v>CESTAS GAZINET</v>
          </cell>
          <cell r="D177" t="str">
            <v>AV MAR DE LATTRE DE TASSIGNY</v>
          </cell>
          <cell r="E177">
            <v>1</v>
          </cell>
          <cell r="F177">
            <v>33122</v>
          </cell>
          <cell r="G177" t="str">
            <v>CESTAS</v>
          </cell>
          <cell r="H177">
            <v>360443</v>
          </cell>
          <cell r="I177">
            <v>1980294</v>
          </cell>
          <cell r="J177" t="str">
            <v>LAMBERT 2 ETENDU</v>
          </cell>
          <cell r="K177">
            <v>3613</v>
          </cell>
        </row>
        <row r="178">
          <cell r="A178" t="str">
            <v>C3C</v>
          </cell>
          <cell r="B178" t="str">
            <v>33083C3C</v>
          </cell>
          <cell r="C178" t="str">
            <v>CAMARSAC</v>
          </cell>
          <cell r="D178" t="str">
            <v>AVE MAURICE TECHENEY</v>
          </cell>
          <cell r="E178" t="str">
            <v>3B</v>
          </cell>
          <cell r="F178">
            <v>33083</v>
          </cell>
          <cell r="G178" t="str">
            <v>CAMARSAC</v>
          </cell>
          <cell r="H178">
            <v>386479</v>
          </cell>
          <cell r="I178">
            <v>1984988</v>
          </cell>
          <cell r="J178" t="str">
            <v>LAMBERT 2 ETENDU</v>
          </cell>
          <cell r="K178">
            <v>860</v>
          </cell>
        </row>
        <row r="179">
          <cell r="A179" t="str">
            <v>C3M</v>
          </cell>
          <cell r="B179" t="str">
            <v>33084C3M</v>
          </cell>
          <cell r="C179" t="str">
            <v>CAMBES</v>
          </cell>
          <cell r="D179" t="str">
            <v>RTE DE BORDEAUX</v>
          </cell>
          <cell r="E179">
            <v>1</v>
          </cell>
          <cell r="F179">
            <v>33084</v>
          </cell>
          <cell r="G179" t="str">
            <v>CAMBES</v>
          </cell>
          <cell r="H179">
            <v>378127</v>
          </cell>
          <cell r="I179">
            <v>1974131</v>
          </cell>
          <cell r="J179" t="str">
            <v>LAMBERT 2 ETENDU</v>
          </cell>
          <cell r="K179">
            <v>2373</v>
          </cell>
        </row>
        <row r="180">
          <cell r="A180" t="str">
            <v>CAA</v>
          </cell>
          <cell r="B180" t="str">
            <v>33294CAA</v>
          </cell>
          <cell r="C180" t="str">
            <v>CAMIRAN</v>
          </cell>
          <cell r="D180" t="str">
            <v>LABARTHE</v>
          </cell>
          <cell r="E180">
            <v>37</v>
          </cell>
          <cell r="F180">
            <v>33294</v>
          </cell>
          <cell r="G180" t="str">
            <v>MORIZES</v>
          </cell>
          <cell r="H180">
            <v>408362</v>
          </cell>
          <cell r="I180">
            <v>1960706</v>
          </cell>
          <cell r="J180" t="str">
            <v>LAMBERT 2 ETENDU</v>
          </cell>
          <cell r="K180">
            <v>984</v>
          </cell>
        </row>
        <row r="181">
          <cell r="A181" t="str">
            <v>CAB</v>
          </cell>
          <cell r="B181" t="str">
            <v>33077CAB</v>
          </cell>
          <cell r="C181" t="str">
            <v>CABANAC</v>
          </cell>
          <cell r="D181" t="str">
            <v>RUE DU PIGNADEY</v>
          </cell>
          <cell r="E181">
            <v>10</v>
          </cell>
          <cell r="F181">
            <v>33077</v>
          </cell>
          <cell r="G181" t="str">
            <v>CABANAC VILLAGRAINS</v>
          </cell>
          <cell r="H181">
            <v>370304</v>
          </cell>
          <cell r="I181">
            <v>1960413</v>
          </cell>
          <cell r="J181" t="str">
            <v>LAMBERT 2 ETENDU</v>
          </cell>
          <cell r="K181">
            <v>898</v>
          </cell>
        </row>
        <row r="182">
          <cell r="A182" t="str">
            <v>CAD</v>
          </cell>
          <cell r="B182" t="str">
            <v>33080CAD</v>
          </cell>
          <cell r="C182" t="str">
            <v>CADAUJAC</v>
          </cell>
          <cell r="D182" t="str">
            <v>RUE TRUCHON</v>
          </cell>
          <cell r="E182">
            <v>1111</v>
          </cell>
          <cell r="F182">
            <v>33080</v>
          </cell>
          <cell r="G182" t="str">
            <v>CADAUJAC</v>
          </cell>
          <cell r="H182">
            <v>371857</v>
          </cell>
          <cell r="I182">
            <v>1975817</v>
          </cell>
          <cell r="J182" t="str">
            <v>LAMBERT 2 ETENDU</v>
          </cell>
          <cell r="K182">
            <v>2803</v>
          </cell>
        </row>
        <row r="183">
          <cell r="A183" t="str">
            <v>CAI</v>
          </cell>
          <cell r="B183" t="str">
            <v>33108CAI</v>
          </cell>
          <cell r="C183" t="str">
            <v>CASTILLON</v>
          </cell>
          <cell r="D183" t="str">
            <v>AVE CAMILLE MAUMEY</v>
          </cell>
          <cell r="E183">
            <v>52</v>
          </cell>
          <cell r="F183">
            <v>33108</v>
          </cell>
          <cell r="G183" t="str">
            <v>CASTILLON LA BATAILLE</v>
          </cell>
          <cell r="H183">
            <v>411169</v>
          </cell>
          <cell r="I183">
            <v>1986642</v>
          </cell>
          <cell r="J183" t="str">
            <v>LAMBERT 2 ETENDU</v>
          </cell>
          <cell r="K183">
            <v>3639</v>
          </cell>
        </row>
        <row r="184">
          <cell r="A184" t="str">
            <v>CAL</v>
          </cell>
          <cell r="B184" t="str">
            <v>33081CAL</v>
          </cell>
          <cell r="C184" t="str">
            <v>CADILLAC</v>
          </cell>
          <cell r="D184" t="str">
            <v>RUE CAZEAUX CAZALET</v>
          </cell>
          <cell r="E184" t="str">
            <v>48B</v>
          </cell>
          <cell r="F184">
            <v>33081</v>
          </cell>
          <cell r="G184" t="str">
            <v>CADILLAC</v>
          </cell>
          <cell r="H184">
            <v>389172</v>
          </cell>
          <cell r="I184">
            <v>1963038</v>
          </cell>
          <cell r="J184" t="str">
            <v>LAMBERT 2 ETENDU</v>
          </cell>
          <cell r="K184">
            <v>3384</v>
          </cell>
        </row>
        <row r="185">
          <cell r="A185" t="str">
            <v>CAN</v>
          </cell>
          <cell r="B185" t="str">
            <v>33236CAN</v>
          </cell>
          <cell r="C185" t="str">
            <v>CANON</v>
          </cell>
          <cell r="D185" t="str">
            <v>RTE DU CAP FERRET CANON</v>
          </cell>
          <cell r="E185">
            <v>221</v>
          </cell>
          <cell r="F185">
            <v>33236</v>
          </cell>
          <cell r="G185" t="str">
            <v>LEGE CAP FERRET</v>
          </cell>
          <cell r="H185">
            <v>316907</v>
          </cell>
          <cell r="I185">
            <v>1972463</v>
          </cell>
          <cell r="J185" t="str">
            <v>LAMBERT 2 ETENDU</v>
          </cell>
          <cell r="K185">
            <v>2914</v>
          </cell>
        </row>
        <row r="186">
          <cell r="A186" t="str">
            <v>CAP</v>
          </cell>
          <cell r="B186" t="str">
            <v>33236CAP</v>
          </cell>
          <cell r="C186" t="str">
            <v>CAP-FERRET</v>
          </cell>
          <cell r="D186" t="str">
            <v>RUE DE LA MAIRIE CAP FERRET</v>
          </cell>
          <cell r="E186">
            <v>9</v>
          </cell>
          <cell r="F186">
            <v>33236</v>
          </cell>
          <cell r="G186" t="str">
            <v>LEGE CAP FERRET</v>
          </cell>
          <cell r="H186">
            <v>315588</v>
          </cell>
          <cell r="I186">
            <v>1967214</v>
          </cell>
          <cell r="J186" t="str">
            <v>LAMBERT 2 ETENDU</v>
          </cell>
          <cell r="K186">
            <v>2445</v>
          </cell>
        </row>
        <row r="187">
          <cell r="A187" t="str">
            <v>CAS</v>
          </cell>
          <cell r="B187" t="str">
            <v>33104CAS</v>
          </cell>
          <cell r="C187" t="str">
            <v>CASTELNAU EN MEDOC</v>
          </cell>
          <cell r="D187" t="str">
            <v>RUE DU GEN DE GAULLE</v>
          </cell>
          <cell r="E187">
            <v>58</v>
          </cell>
          <cell r="F187">
            <v>33104</v>
          </cell>
          <cell r="G187" t="str">
            <v>CASTELNAU DE MEDOC</v>
          </cell>
          <cell r="H187">
            <v>353282</v>
          </cell>
          <cell r="I187">
            <v>2007875</v>
          </cell>
          <cell r="J187" t="str">
            <v>LAMBERT 2 ETENDU</v>
          </cell>
          <cell r="K187">
            <v>3595</v>
          </cell>
        </row>
        <row r="188">
          <cell r="A188" t="str">
            <v>CAU</v>
          </cell>
          <cell r="B188" t="str">
            <v>33063CAU</v>
          </cell>
          <cell r="C188" t="str">
            <v>CAUDERAN</v>
          </cell>
          <cell r="D188" t="str">
            <v>RUE HOCHE</v>
          </cell>
          <cell r="E188">
            <v>40</v>
          </cell>
          <cell r="F188">
            <v>33063</v>
          </cell>
          <cell r="G188" t="str">
            <v>BORDEAUX</v>
          </cell>
          <cell r="H188">
            <v>367474</v>
          </cell>
          <cell r="I188">
            <v>1987190</v>
          </cell>
          <cell r="J188" t="str">
            <v>LAMBERT 2 ETENDU</v>
          </cell>
          <cell r="K188">
            <v>21950</v>
          </cell>
        </row>
        <row r="189">
          <cell r="A189" t="str">
            <v>CAV</v>
          </cell>
          <cell r="B189" t="str">
            <v>33114CAV</v>
          </cell>
          <cell r="C189" t="str">
            <v>CAVIGNAC</v>
          </cell>
          <cell r="D189" t="str">
            <v>RUE FONT DE VERGNE</v>
          </cell>
          <cell r="E189">
            <v>2</v>
          </cell>
          <cell r="F189">
            <v>33114</v>
          </cell>
          <cell r="G189" t="str">
            <v>CAVIGNAC</v>
          </cell>
          <cell r="H189">
            <v>385813</v>
          </cell>
          <cell r="I189">
            <v>2015514</v>
          </cell>
          <cell r="J189" t="str">
            <v>LAMBERT 2 ETENDU</v>
          </cell>
          <cell r="K189">
            <v>2415</v>
          </cell>
        </row>
        <row r="190">
          <cell r="A190" t="str">
            <v>CAZ</v>
          </cell>
          <cell r="B190" t="str">
            <v>33529CAZ</v>
          </cell>
          <cell r="C190" t="str">
            <v>CAZAUX</v>
          </cell>
          <cell r="D190" t="str">
            <v>RUE DES FUSILLES CAZAUX</v>
          </cell>
          <cell r="E190" t="str">
            <v>1B</v>
          </cell>
          <cell r="F190">
            <v>33529</v>
          </cell>
          <cell r="G190" t="str">
            <v>LA TESTE DE BUCH</v>
          </cell>
          <cell r="H190">
            <v>322601</v>
          </cell>
          <cell r="I190">
            <v>1954693</v>
          </cell>
          <cell r="J190" t="str">
            <v>LAMBERT 2 ETENDU</v>
          </cell>
          <cell r="K190">
            <v>1853</v>
          </cell>
        </row>
        <row r="191">
          <cell r="A191" t="str">
            <v>CBL</v>
          </cell>
          <cell r="B191" t="str">
            <v>33096CBL</v>
          </cell>
          <cell r="C191" t="str">
            <v>CARBON-BLANC</v>
          </cell>
          <cell r="D191" t="str">
            <v>RUE DU MOULIN</v>
          </cell>
        </row>
        <row r="191">
          <cell r="F191">
            <v>33096</v>
          </cell>
          <cell r="G191" t="str">
            <v>CARBON BLANC</v>
          </cell>
          <cell r="H191">
            <v>375936</v>
          </cell>
          <cell r="I191">
            <v>1992233</v>
          </cell>
          <cell r="J191" t="str">
            <v>LAMBERT 2 ETENDU</v>
          </cell>
          <cell r="K191">
            <v>4333</v>
          </cell>
        </row>
        <row r="192">
          <cell r="A192" t="str">
            <v>CDB</v>
          </cell>
          <cell r="B192" t="str">
            <v>33385CDB</v>
          </cell>
          <cell r="C192" t="str">
            <v>ST CRISTOPHE DOUBLE</v>
          </cell>
          <cell r="D192" t="str">
            <v>LESTRADE</v>
          </cell>
          <cell r="E192">
            <v>1</v>
          </cell>
          <cell r="F192">
            <v>33385</v>
          </cell>
          <cell r="G192" t="str">
            <v>ST CHRISTOPHE DE DOUBLE</v>
          </cell>
          <cell r="H192">
            <v>416093</v>
          </cell>
          <cell r="I192">
            <v>2012112</v>
          </cell>
          <cell r="J192" t="str">
            <v>LAMBERT 2 ETENDU</v>
          </cell>
          <cell r="K192">
            <v>348</v>
          </cell>
        </row>
        <row r="193">
          <cell r="A193" t="str">
            <v>CDT</v>
          </cell>
          <cell r="B193" t="str">
            <v>33111CDT</v>
          </cell>
          <cell r="C193" t="str">
            <v>CAUDROT</v>
          </cell>
          <cell r="D193" t="str">
            <v>RTE NATIONALE</v>
          </cell>
          <cell r="E193" t="str">
            <v>42B</v>
          </cell>
          <cell r="F193">
            <v>33111</v>
          </cell>
          <cell r="G193" t="str">
            <v>CAUDROT</v>
          </cell>
          <cell r="H193">
            <v>402800</v>
          </cell>
          <cell r="I193">
            <v>1956011</v>
          </cell>
          <cell r="J193" t="str">
            <v>LAMBERT 2 ETENDU</v>
          </cell>
          <cell r="K193">
            <v>1649</v>
          </cell>
        </row>
        <row r="194">
          <cell r="A194" t="str">
            <v>CER</v>
          </cell>
          <cell r="B194" t="str">
            <v>33120CER</v>
          </cell>
          <cell r="C194" t="str">
            <v>CERONS</v>
          </cell>
          <cell r="D194" t="str">
            <v>LE HAGNA NORD</v>
          </cell>
          <cell r="E194">
            <v>1</v>
          </cell>
          <cell r="F194">
            <v>33120</v>
          </cell>
          <cell r="G194" t="str">
            <v>CERONS</v>
          </cell>
          <cell r="H194">
            <v>387512</v>
          </cell>
          <cell r="I194">
            <v>1962688</v>
          </cell>
          <cell r="J194" t="str">
            <v>LAMBERT 2 ETENDU</v>
          </cell>
          <cell r="K194">
            <v>3457</v>
          </cell>
        </row>
        <row r="195">
          <cell r="A195" t="str">
            <v>CES</v>
          </cell>
          <cell r="B195" t="str">
            <v>33122CES</v>
          </cell>
          <cell r="C195" t="str">
            <v>CESTAS</v>
          </cell>
          <cell r="D195" t="str">
            <v>CHE DE CANAULET</v>
          </cell>
          <cell r="E195">
            <v>17</v>
          </cell>
          <cell r="F195">
            <v>33122</v>
          </cell>
          <cell r="G195" t="str">
            <v>CESTAS</v>
          </cell>
          <cell r="H195">
            <v>362559</v>
          </cell>
          <cell r="I195">
            <v>1975000</v>
          </cell>
          <cell r="J195" t="str">
            <v>LAMBERT 2 ETENDU</v>
          </cell>
          <cell r="K195">
            <v>4170</v>
          </cell>
        </row>
        <row r="196">
          <cell r="A196" t="str">
            <v>CHE</v>
          </cell>
          <cell r="B196" t="str">
            <v>33063CHE</v>
          </cell>
          <cell r="C196" t="str">
            <v>CHATEAU D'EAU</v>
          </cell>
          <cell r="D196" t="str">
            <v>RUE DU CHATEAU D EAU</v>
          </cell>
          <cell r="E196">
            <v>22</v>
          </cell>
          <cell r="F196">
            <v>33063</v>
          </cell>
          <cell r="G196" t="str">
            <v>BORDEAUX</v>
          </cell>
          <cell r="H196">
            <v>369114</v>
          </cell>
          <cell r="I196">
            <v>1986525</v>
          </cell>
          <cell r="J196" t="str">
            <v>LAMBERT 2 ETENDU</v>
          </cell>
          <cell r="K196">
            <v>33896</v>
          </cell>
        </row>
        <row r="197">
          <cell r="A197" t="str">
            <v>CHT</v>
          </cell>
          <cell r="B197" t="str">
            <v>33063CHT</v>
          </cell>
          <cell r="C197" t="str">
            <v>CHARTRONS</v>
          </cell>
          <cell r="D197" t="str">
            <v>RUE GOUFFRAND</v>
          </cell>
          <cell r="E197">
            <v>10</v>
          </cell>
          <cell r="F197">
            <v>33063</v>
          </cell>
          <cell r="G197" t="str">
            <v>BORDEAUX</v>
          </cell>
          <cell r="H197">
            <v>370024</v>
          </cell>
          <cell r="I197">
            <v>1988126</v>
          </cell>
          <cell r="J197" t="str">
            <v>LAMBERT 2 ETENDU</v>
          </cell>
          <cell r="K197">
            <v>5368</v>
          </cell>
        </row>
        <row r="198">
          <cell r="A198" t="str">
            <v>CIE</v>
          </cell>
          <cell r="B198" t="str">
            <v>33389CIE</v>
          </cell>
          <cell r="C198" t="str">
            <v>ST CIERS SUR GIRONDE</v>
          </cell>
          <cell r="D198" t="str">
            <v>RUE GEORGES PICOTIN</v>
          </cell>
        </row>
        <row r="198">
          <cell r="F198">
            <v>33389</v>
          </cell>
          <cell r="G198" t="str">
            <v>SAINT CIERS SUR GIRONDE</v>
          </cell>
          <cell r="H198">
            <v>368893</v>
          </cell>
          <cell r="I198">
            <v>2036328</v>
          </cell>
          <cell r="J198" t="str">
            <v>LAMBERT 2 ETENDU</v>
          </cell>
          <cell r="K198">
            <v>2176</v>
          </cell>
        </row>
        <row r="199">
          <cell r="A199" t="str">
            <v>CJP</v>
          </cell>
          <cell r="B199" t="str">
            <v>33090CJP</v>
          </cell>
          <cell r="C199" t="str">
            <v>CANEJAN PEYRERES</v>
          </cell>
          <cell r="D199" t="str">
            <v>CHE DES PEYRERES</v>
          </cell>
        </row>
        <row r="199">
          <cell r="F199">
            <v>33090</v>
          </cell>
          <cell r="G199" t="str">
            <v>CANEJAN</v>
          </cell>
          <cell r="H199">
            <v>363142</v>
          </cell>
          <cell r="I199">
            <v>1978001</v>
          </cell>
          <cell r="J199" t="str">
            <v>LAMBERT 2 ETENDU</v>
          </cell>
          <cell r="K199">
            <v>1079</v>
          </cell>
        </row>
        <row r="200">
          <cell r="A200" t="str">
            <v>CMH</v>
          </cell>
          <cell r="B200" t="str">
            <v>33124CMH</v>
          </cell>
          <cell r="C200" t="str">
            <v>CHAMADELLE</v>
          </cell>
          <cell r="D200" t="str">
            <v>LE PETIT BIGNAC</v>
          </cell>
          <cell r="E200">
            <v>32</v>
          </cell>
          <cell r="F200">
            <v>33124</v>
          </cell>
          <cell r="G200" t="str">
            <v>CHAMADELLE</v>
          </cell>
          <cell r="H200">
            <v>409831</v>
          </cell>
          <cell r="I200">
            <v>2012942</v>
          </cell>
          <cell r="J200" t="str">
            <v>LAMBERT 2 ETENDU</v>
          </cell>
          <cell r="K200">
            <v>258</v>
          </cell>
        </row>
        <row r="201">
          <cell r="A201" t="str">
            <v>CMT</v>
          </cell>
          <cell r="B201" t="str">
            <v>33112CMT</v>
          </cell>
          <cell r="C201" t="str">
            <v>CAUMONT</v>
          </cell>
          <cell r="D201" t="str">
            <v>GOURAUD</v>
          </cell>
          <cell r="E201">
            <v>1</v>
          </cell>
          <cell r="F201">
            <v>33112</v>
          </cell>
          <cell r="G201" t="str">
            <v>CAUMONT</v>
          </cell>
          <cell r="H201">
            <v>414149</v>
          </cell>
          <cell r="I201">
            <v>1968919</v>
          </cell>
          <cell r="J201" t="str">
            <v>LAMBERT 2 ETENDU</v>
          </cell>
          <cell r="K201">
            <v>446</v>
          </cell>
        </row>
        <row r="202">
          <cell r="A202" t="str">
            <v>COU</v>
          </cell>
          <cell r="B202" t="str">
            <v>33138COU</v>
          </cell>
          <cell r="C202" t="str">
            <v>COUTRAS</v>
          </cell>
          <cell r="D202" t="str">
            <v>IMP SULLY</v>
          </cell>
          <cell r="E202">
            <v>2</v>
          </cell>
          <cell r="F202">
            <v>33138</v>
          </cell>
          <cell r="G202" t="str">
            <v>COUTRAS</v>
          </cell>
          <cell r="H202">
            <v>405778</v>
          </cell>
          <cell r="I202">
            <v>2007656</v>
          </cell>
          <cell r="J202" t="str">
            <v>LAMBERT 2 ETENDU</v>
          </cell>
          <cell r="K202">
            <v>4496</v>
          </cell>
        </row>
        <row r="203">
          <cell r="A203" t="str">
            <v>CPF</v>
          </cell>
          <cell r="B203" t="str">
            <v>33093CPF</v>
          </cell>
          <cell r="C203" t="str">
            <v>CAPIAN</v>
          </cell>
          <cell r="D203" t="str">
            <v>LE BOURG</v>
          </cell>
          <cell r="E203">
            <v>1</v>
          </cell>
          <cell r="F203">
            <v>33093</v>
          </cell>
          <cell r="G203" t="str">
            <v>CAPIAN</v>
          </cell>
          <cell r="H203">
            <v>388517</v>
          </cell>
          <cell r="I203">
            <v>1971397</v>
          </cell>
          <cell r="J203" t="str">
            <v>LAMBERT 2 ETENDU</v>
          </cell>
          <cell r="K203">
            <v>304</v>
          </cell>
        </row>
        <row r="204">
          <cell r="A204" t="str">
            <v>CRE</v>
          </cell>
          <cell r="B204" t="str">
            <v>33140CRE</v>
          </cell>
          <cell r="C204" t="str">
            <v>CREON</v>
          </cell>
          <cell r="D204" t="str">
            <v>RUE BAUDUC</v>
          </cell>
          <cell r="E204">
            <v>15</v>
          </cell>
          <cell r="F204">
            <v>33140</v>
          </cell>
          <cell r="G204" t="str">
            <v>CREON</v>
          </cell>
          <cell r="H204">
            <v>387672</v>
          </cell>
          <cell r="I204">
            <v>1978039</v>
          </cell>
          <cell r="J204" t="str">
            <v>LAMBERT 2 ETENDU</v>
          </cell>
          <cell r="K204">
            <v>3794</v>
          </cell>
        </row>
        <row r="205">
          <cell r="A205" t="str">
            <v>CRY</v>
          </cell>
          <cell r="B205" t="str">
            <v>33382CRY</v>
          </cell>
          <cell r="C205" t="str">
            <v>ST CHRISTOLY DE BLAYE</v>
          </cell>
          <cell r="D205" t="str">
            <v>RUE DE LA GARE</v>
          </cell>
          <cell r="E205">
            <v>48</v>
          </cell>
          <cell r="F205">
            <v>33382</v>
          </cell>
          <cell r="G205" t="str">
            <v>ST CHRISTOLY DE BLAYE</v>
          </cell>
          <cell r="H205">
            <v>376228</v>
          </cell>
          <cell r="I205">
            <v>2019060</v>
          </cell>
          <cell r="J205" t="str">
            <v>LAMBERT 2 ETENDU</v>
          </cell>
          <cell r="K205">
            <v>1702</v>
          </cell>
        </row>
        <row r="206">
          <cell r="A206" t="str">
            <v>CSC</v>
          </cell>
          <cell r="B206" t="str">
            <v>33097CSC</v>
          </cell>
          <cell r="C206" t="str">
            <v>CARCANS</v>
          </cell>
          <cell r="D206" t="str">
            <v>RTE DE BORDEAUX</v>
          </cell>
          <cell r="E206" t="str">
            <v>12B</v>
          </cell>
          <cell r="F206">
            <v>33097</v>
          </cell>
          <cell r="G206" t="str">
            <v>CARCANS</v>
          </cell>
          <cell r="H206">
            <v>333856</v>
          </cell>
          <cell r="I206">
            <v>2014359</v>
          </cell>
          <cell r="J206" t="str">
            <v>LAMBERT 2 ETENDU</v>
          </cell>
          <cell r="K206">
            <v>1015</v>
          </cell>
        </row>
        <row r="207">
          <cell r="A207" t="str">
            <v>CTT</v>
          </cell>
          <cell r="B207" t="str">
            <v>33203CTT</v>
          </cell>
          <cell r="C207" t="str">
            <v>CONTAUT</v>
          </cell>
          <cell r="D207" t="str">
            <v>AV DE LA MARINE A CONTAUT</v>
          </cell>
          <cell r="E207">
            <v>31</v>
          </cell>
          <cell r="F207">
            <v>33203</v>
          </cell>
          <cell r="G207" t="str">
            <v>HOURTIN</v>
          </cell>
          <cell r="H207">
            <v>327866</v>
          </cell>
          <cell r="I207">
            <v>2029823</v>
          </cell>
          <cell r="J207" t="str">
            <v>LAMBERT 2 ETENDU</v>
          </cell>
          <cell r="K207">
            <v>249</v>
          </cell>
        </row>
        <row r="208">
          <cell r="A208" t="str">
            <v>CTX</v>
          </cell>
          <cell r="B208" t="str">
            <v>33095CTX</v>
          </cell>
          <cell r="C208" t="str">
            <v>CAPTIEUX</v>
          </cell>
          <cell r="D208" t="str">
            <v>RUE DU FOIRAIL</v>
          </cell>
          <cell r="E208">
            <v>9</v>
          </cell>
          <cell r="F208">
            <v>33095</v>
          </cell>
          <cell r="G208" t="str">
            <v>CAPTIEUX</v>
          </cell>
          <cell r="H208">
            <v>392633</v>
          </cell>
          <cell r="I208">
            <v>1924662</v>
          </cell>
          <cell r="J208" t="str">
            <v>LAMBERT 2 ETENDU</v>
          </cell>
          <cell r="K208">
            <v>749</v>
          </cell>
        </row>
        <row r="209">
          <cell r="A209" t="str">
            <v>CUB</v>
          </cell>
          <cell r="B209" t="str">
            <v>33366CUB</v>
          </cell>
          <cell r="C209" t="str">
            <v>ST ANDRE DE CUBZAC</v>
          </cell>
          <cell r="D209" t="str">
            <v>RUE DU 8 MAI</v>
          </cell>
          <cell r="E209">
            <v>8</v>
          </cell>
          <cell r="F209">
            <v>33366</v>
          </cell>
          <cell r="G209" t="str">
            <v>ST ANDRE DE CUBZAC</v>
          </cell>
          <cell r="H209">
            <v>380263</v>
          </cell>
          <cell r="I209">
            <v>2003542</v>
          </cell>
          <cell r="J209" t="str">
            <v>LAMBERT 2 ETENDU</v>
          </cell>
          <cell r="K209">
            <v>8291</v>
          </cell>
        </row>
        <row r="210">
          <cell r="A210" t="str">
            <v>CYL</v>
          </cell>
          <cell r="B210" t="str">
            <v>33236CYL</v>
          </cell>
          <cell r="C210" t="str">
            <v>CLAOUEY</v>
          </cell>
          <cell r="D210" t="str">
            <v>AV JEAN MERMOZ CLAOUEY</v>
          </cell>
        </row>
        <row r="210">
          <cell r="F210">
            <v>33236</v>
          </cell>
          <cell r="G210" t="str">
            <v>LEGE CAP FERRET</v>
          </cell>
          <cell r="H210">
            <v>321301</v>
          </cell>
          <cell r="I210">
            <v>1977992</v>
          </cell>
          <cell r="J210" t="str">
            <v>LAMBERT 2 ETENDU</v>
          </cell>
          <cell r="K210">
            <v>862</v>
          </cell>
        </row>
        <row r="211">
          <cell r="A211" t="str">
            <v>DON</v>
          </cell>
          <cell r="B211" t="str">
            <v>33151DON</v>
          </cell>
          <cell r="C211" t="str">
            <v>DONNEZAC</v>
          </cell>
          <cell r="D211" t="str">
            <v>LA VERRERIE</v>
          </cell>
        </row>
        <row r="211">
          <cell r="F211">
            <v>33151</v>
          </cell>
          <cell r="G211" t="str">
            <v>DONNEZAC</v>
          </cell>
          <cell r="H211">
            <v>382320</v>
          </cell>
          <cell r="I211">
            <v>2031218</v>
          </cell>
          <cell r="J211" t="str">
            <v>LAMBERT 2 ETENDU</v>
          </cell>
          <cell r="K211">
            <v>331</v>
          </cell>
        </row>
        <row r="212">
          <cell r="A212" t="str">
            <v>DUR</v>
          </cell>
          <cell r="B212" t="str">
            <v>47086DUR</v>
          </cell>
          <cell r="C212" t="str">
            <v>DURAS</v>
          </cell>
          <cell r="D212" t="str">
            <v>LES BOUTERES</v>
          </cell>
        </row>
        <row r="212">
          <cell r="F212">
            <v>47086</v>
          </cell>
          <cell r="G212" t="str">
            <v>DURAS</v>
          </cell>
          <cell r="H212">
            <v>429608</v>
          </cell>
          <cell r="I212">
            <v>1966208</v>
          </cell>
          <cell r="J212" t="str">
            <v>LAMBERT 2 ETENDU</v>
          </cell>
          <cell r="K212">
            <v>1341</v>
          </cell>
        </row>
        <row r="213">
          <cell r="A213" t="str">
            <v>E3C</v>
          </cell>
          <cell r="B213" t="str">
            <v>33156E3C</v>
          </cell>
          <cell r="C213" t="str">
            <v>ESCOUSSANS</v>
          </cell>
          <cell r="D213" t="str">
            <v>BALAURIN</v>
          </cell>
          <cell r="E213">
            <v>509</v>
          </cell>
          <cell r="F213">
            <v>33156</v>
          </cell>
          <cell r="G213" t="str">
            <v>ESCOUSSANS</v>
          </cell>
          <cell r="H213">
            <v>394216</v>
          </cell>
          <cell r="I213">
            <v>1968475</v>
          </cell>
          <cell r="J213" t="str">
            <v>LAMBERT 2 ETENDU</v>
          </cell>
          <cell r="K213">
            <v>576</v>
          </cell>
        </row>
        <row r="214">
          <cell r="A214" t="str">
            <v>EGI</v>
          </cell>
          <cell r="B214" t="str">
            <v>33154EGI</v>
          </cell>
          <cell r="C214" t="str">
            <v>LES EGLISOTTES</v>
          </cell>
          <cell r="D214" t="str">
            <v>AVE DE LA PISCINE</v>
          </cell>
          <cell r="E214">
            <v>1</v>
          </cell>
          <cell r="F214">
            <v>33154</v>
          </cell>
          <cell r="G214" t="str">
            <v>EGLISOTTES ET CHALAURES</v>
          </cell>
          <cell r="H214">
            <v>412483</v>
          </cell>
          <cell r="I214">
            <v>2013548</v>
          </cell>
          <cell r="J214" t="str">
            <v>LAMBERT 2 ETENDU</v>
          </cell>
          <cell r="K214">
            <v>914</v>
          </cell>
        </row>
        <row r="215">
          <cell r="A215" t="str">
            <v>EHA</v>
          </cell>
          <cell r="B215" t="str">
            <v>33200EHA</v>
          </cell>
          <cell r="C215" t="str">
            <v>LE HAILLAN</v>
          </cell>
          <cell r="D215" t="str">
            <v>RUE DE LA MORANDIERE</v>
          </cell>
          <cell r="E215">
            <v>3</v>
          </cell>
          <cell r="F215">
            <v>33200</v>
          </cell>
          <cell r="G215" t="str">
            <v>LE HAILLAN</v>
          </cell>
          <cell r="H215">
            <v>361685</v>
          </cell>
          <cell r="I215">
            <v>1990184</v>
          </cell>
          <cell r="J215" t="str">
            <v>LAMBERT 2 ETENDU</v>
          </cell>
          <cell r="K215">
            <v>2440</v>
          </cell>
        </row>
        <row r="216">
          <cell r="A216" t="str">
            <v>ELM</v>
          </cell>
          <cell r="B216" t="str">
            <v>33009ELM</v>
          </cell>
          <cell r="C216" t="str">
            <v>ARCACHON 2 ST ELME</v>
          </cell>
          <cell r="D216" t="str">
            <v>RUE ST ELME</v>
          </cell>
          <cell r="E216">
            <v>17</v>
          </cell>
          <cell r="F216">
            <v>33009</v>
          </cell>
          <cell r="G216" t="str">
            <v>ARCACHON</v>
          </cell>
          <cell r="H216">
            <v>323197</v>
          </cell>
          <cell r="I216">
            <v>1967573</v>
          </cell>
          <cell r="J216" t="str">
            <v>LAMBERT 2 ETENDU</v>
          </cell>
          <cell r="K216">
            <v>4472</v>
          </cell>
        </row>
        <row r="217">
          <cell r="A217" t="str">
            <v>EMI</v>
          </cell>
          <cell r="B217" t="str">
            <v>33394EMI</v>
          </cell>
          <cell r="C217" t="str">
            <v>ST EMILION</v>
          </cell>
          <cell r="D217" t="str">
            <v>BIGAROUX</v>
          </cell>
          <cell r="E217">
            <v>1</v>
          </cell>
          <cell r="F217">
            <v>33394</v>
          </cell>
          <cell r="G217" t="str">
            <v>ST EMILION</v>
          </cell>
          <cell r="H217">
            <v>402687</v>
          </cell>
          <cell r="I217">
            <v>1989851</v>
          </cell>
          <cell r="J217" t="str">
            <v>LAMBERT 2 ETENDU</v>
          </cell>
          <cell r="K217">
            <v>2413</v>
          </cell>
        </row>
        <row r="218">
          <cell r="A218" t="str">
            <v>EPO</v>
          </cell>
          <cell r="B218" t="str">
            <v>33095EPO</v>
          </cell>
          <cell r="C218" t="str">
            <v>LE POTEAU</v>
          </cell>
          <cell r="D218" t="str">
            <v>PUBLANC</v>
          </cell>
          <cell r="E218">
            <v>3</v>
          </cell>
          <cell r="F218">
            <v>33095</v>
          </cell>
          <cell r="G218" t="str">
            <v>CAPTIEUX</v>
          </cell>
          <cell r="H218">
            <v>391656</v>
          </cell>
          <cell r="I218">
            <v>1915115</v>
          </cell>
          <cell r="J218" t="str">
            <v>LAMBERT 2 ETENDU</v>
          </cell>
          <cell r="K218">
            <v>56</v>
          </cell>
        </row>
        <row r="219">
          <cell r="A219" t="str">
            <v>EST</v>
          </cell>
          <cell r="B219" t="str">
            <v>33395EST</v>
          </cell>
          <cell r="C219" t="str">
            <v>ST ESTEPHE</v>
          </cell>
          <cell r="D219" t="str">
            <v>RUE DE LA MAIRIE</v>
          </cell>
          <cell r="E219" t="str">
            <v>33B</v>
          </cell>
          <cell r="F219">
            <v>33395</v>
          </cell>
          <cell r="G219" t="str">
            <v>SAINT ESTEPHE</v>
          </cell>
          <cell r="H219">
            <v>355877</v>
          </cell>
          <cell r="I219">
            <v>2033589</v>
          </cell>
          <cell r="J219" t="str">
            <v>LAMBERT 2 ETENDU</v>
          </cell>
          <cell r="K219">
            <v>926</v>
          </cell>
        </row>
        <row r="220">
          <cell r="A220" t="str">
            <v>EYN</v>
          </cell>
          <cell r="B220" t="str">
            <v>33160EYN</v>
          </cell>
          <cell r="C220" t="str">
            <v>EYNESSE</v>
          </cell>
          <cell r="D220" t="str">
            <v>LA CROIX</v>
          </cell>
          <cell r="E220" t="str">
            <v>1B</v>
          </cell>
          <cell r="F220">
            <v>33160</v>
          </cell>
          <cell r="G220" t="str">
            <v>EYNESSE</v>
          </cell>
          <cell r="H220">
            <v>427637</v>
          </cell>
          <cell r="I220">
            <v>1982685</v>
          </cell>
          <cell r="J220" t="str">
            <v>LAMBERT 2 ETENDU</v>
          </cell>
          <cell r="K220">
            <v>345</v>
          </cell>
        </row>
        <row r="221">
          <cell r="A221" t="str">
            <v>EYS</v>
          </cell>
          <cell r="B221" t="str">
            <v>33162EYS</v>
          </cell>
          <cell r="C221" t="str">
            <v>EYSINES</v>
          </cell>
          <cell r="D221" t="str">
            <v>RUE ANDRE BLANC</v>
          </cell>
          <cell r="E221">
            <v>46</v>
          </cell>
          <cell r="F221">
            <v>33162</v>
          </cell>
          <cell r="G221" t="str">
            <v>EYSINES</v>
          </cell>
          <cell r="H221">
            <v>364558</v>
          </cell>
          <cell r="I221">
            <v>1990798</v>
          </cell>
          <cell r="J221" t="str">
            <v>LAMBERT 2 ETENDU</v>
          </cell>
          <cell r="K221">
            <v>16720</v>
          </cell>
        </row>
        <row r="222">
          <cell r="A222" t="str">
            <v>F3R</v>
          </cell>
          <cell r="B222" t="str">
            <v>33400F3R</v>
          </cell>
          <cell r="C222" t="str">
            <v>ST FERME</v>
          </cell>
          <cell r="D222" t="str">
            <v>AU BARRAIL</v>
          </cell>
          <cell r="E222" t="str">
            <v>1B</v>
          </cell>
          <cell r="F222">
            <v>33400</v>
          </cell>
          <cell r="G222" t="str">
            <v>SAINT FERME</v>
          </cell>
          <cell r="H222">
            <v>419306</v>
          </cell>
          <cell r="I222">
            <v>1968336</v>
          </cell>
          <cell r="J222" t="str">
            <v>LAMBERT 2 ETENDU</v>
          </cell>
          <cell r="K222">
            <v>222</v>
          </cell>
        </row>
        <row r="223">
          <cell r="A223" t="str">
            <v>FOY</v>
          </cell>
          <cell r="B223" t="str">
            <v>33402FOY</v>
          </cell>
          <cell r="C223" t="str">
            <v>ST FOY LA GRANDE</v>
          </cell>
          <cell r="D223" t="str">
            <v>RUE J J ROUSSEAU</v>
          </cell>
          <cell r="E223">
            <v>68</v>
          </cell>
          <cell r="F223">
            <v>33402</v>
          </cell>
          <cell r="G223" t="str">
            <v>STE FOY LA GRANDE</v>
          </cell>
          <cell r="H223">
            <v>432512</v>
          </cell>
          <cell r="I223">
            <v>1984462</v>
          </cell>
          <cell r="J223" t="str">
            <v>LAMBERT 2 ETENDU</v>
          </cell>
          <cell r="K223">
            <v>4684</v>
          </cell>
        </row>
        <row r="224">
          <cell r="A224" t="str">
            <v>FRO</v>
          </cell>
          <cell r="B224" t="str">
            <v>33451FRO</v>
          </cell>
          <cell r="C224" t="str">
            <v>ST MICHEL DE FRONSAC</v>
          </cell>
          <cell r="D224" t="str">
            <v>LA MATHELINE EST</v>
          </cell>
        </row>
        <row r="224">
          <cell r="F224">
            <v>33451</v>
          </cell>
          <cell r="G224" t="str">
            <v>ST MICHEL DE FRONSAC</v>
          </cell>
          <cell r="H224">
            <v>391545</v>
          </cell>
          <cell r="I224">
            <v>1995528</v>
          </cell>
          <cell r="J224" t="str">
            <v>LAMBERT 2 ETENDU</v>
          </cell>
          <cell r="K224">
            <v>494</v>
          </cell>
        </row>
        <row r="225">
          <cell r="A225" t="str">
            <v>FTC</v>
          </cell>
          <cell r="B225" t="str">
            <v>33175FTC</v>
          </cell>
          <cell r="C225" t="str">
            <v>FRONTENAC</v>
          </cell>
          <cell r="D225" t="str">
            <v>ROUTE DE LASSIJAN</v>
          </cell>
          <cell r="E225">
            <v>7</v>
          </cell>
          <cell r="F225">
            <v>33175</v>
          </cell>
          <cell r="G225" t="str">
            <v>FRONTENAC</v>
          </cell>
          <cell r="H225">
            <v>401631</v>
          </cell>
          <cell r="I225">
            <v>1973919</v>
          </cell>
          <cell r="J225" t="str">
            <v>LAMBERT 2 ETENDU</v>
          </cell>
          <cell r="K225">
            <v>599</v>
          </cell>
        </row>
        <row r="226">
          <cell r="A226" t="str">
            <v>G3R</v>
          </cell>
          <cell r="B226" t="str">
            <v>33189G3R</v>
          </cell>
          <cell r="C226" t="str">
            <v>GORNAC</v>
          </cell>
          <cell r="D226" t="str">
            <v>LAMOTHE</v>
          </cell>
          <cell r="E226">
            <v>8</v>
          </cell>
          <cell r="F226">
            <v>33189</v>
          </cell>
          <cell r="G226" t="str">
            <v>GORNAC</v>
          </cell>
          <cell r="H226">
            <v>400109</v>
          </cell>
          <cell r="I226">
            <v>1965474</v>
          </cell>
          <cell r="J226" t="str">
            <v>LAMBERT 2 ETENDU</v>
          </cell>
          <cell r="K226">
            <v>480</v>
          </cell>
        </row>
        <row r="227">
          <cell r="A227" t="str">
            <v>GAL</v>
          </cell>
          <cell r="B227" t="str">
            <v>33179GAL</v>
          </cell>
          <cell r="C227" t="str">
            <v>GALGON</v>
          </cell>
          <cell r="D227" t="str">
            <v>LE BOURG</v>
          </cell>
          <cell r="E227">
            <v>3</v>
          </cell>
          <cell r="F227">
            <v>33179</v>
          </cell>
          <cell r="G227" t="str">
            <v>GALGON</v>
          </cell>
          <cell r="H227">
            <v>394181</v>
          </cell>
          <cell r="I227">
            <v>2002280</v>
          </cell>
          <cell r="J227" t="str">
            <v>LAMBERT 2 ETENDU</v>
          </cell>
          <cell r="K227">
            <v>1717</v>
          </cell>
        </row>
        <row r="228">
          <cell r="A228" t="str">
            <v>GGL</v>
          </cell>
          <cell r="B228" t="str">
            <v>33195GGL</v>
          </cell>
          <cell r="C228" t="str">
            <v>GRIGNOLS</v>
          </cell>
          <cell r="D228" t="str">
            <v>RUE DU CHATEAU D EAU</v>
          </cell>
          <cell r="E228">
            <v>6</v>
          </cell>
          <cell r="F228">
            <v>33195</v>
          </cell>
          <cell r="G228" t="str">
            <v>GRIGNOLS</v>
          </cell>
          <cell r="H228">
            <v>410437</v>
          </cell>
          <cell r="I228">
            <v>1935021</v>
          </cell>
          <cell r="J228" t="str">
            <v>LAMBERT 2 ETENDU</v>
          </cell>
          <cell r="K228">
            <v>860</v>
          </cell>
        </row>
        <row r="229">
          <cell r="A229" t="str">
            <v>GIL</v>
          </cell>
          <cell r="B229" t="str">
            <v>33197GIL</v>
          </cell>
          <cell r="C229" t="str">
            <v>GUILLOS</v>
          </cell>
          <cell r="D229" t="str">
            <v>RTE DE LANDIRAS</v>
          </cell>
          <cell r="E229">
            <v>11</v>
          </cell>
          <cell r="F229">
            <v>33197</v>
          </cell>
          <cell r="G229" t="str">
            <v>GUILLOS</v>
          </cell>
          <cell r="H229">
            <v>374404</v>
          </cell>
          <cell r="I229">
            <v>1953773</v>
          </cell>
          <cell r="J229" t="str">
            <v>LAMBERT 2 ETENDU</v>
          </cell>
          <cell r="K229">
            <v>174</v>
          </cell>
        </row>
        <row r="230">
          <cell r="A230" t="str">
            <v>GIR</v>
          </cell>
          <cell r="B230" t="str">
            <v>33187GIR</v>
          </cell>
          <cell r="C230" t="str">
            <v>GIRONDE SUR DROPT</v>
          </cell>
          <cell r="D230" t="str">
            <v>RUE ANDRE DUPUY CHAUVIN</v>
          </cell>
          <cell r="E230">
            <v>6</v>
          </cell>
          <cell r="F230">
            <v>33187</v>
          </cell>
          <cell r="G230" t="str">
            <v>GIRONDE SUR DROPT</v>
          </cell>
          <cell r="H230">
            <v>407009</v>
          </cell>
          <cell r="I230">
            <v>1956599</v>
          </cell>
          <cell r="J230" t="str">
            <v>LAMBERT 2 ETENDU</v>
          </cell>
          <cell r="K230">
            <v>772</v>
          </cell>
        </row>
        <row r="231">
          <cell r="A231" t="str">
            <v>GJC</v>
          </cell>
          <cell r="B231" t="str">
            <v>33199GJC</v>
          </cell>
          <cell r="C231" t="str">
            <v>GUJAN CAMPES</v>
          </cell>
          <cell r="D231" t="str">
            <v>RUE CHANTE CIGALE</v>
          </cell>
          <cell r="E231">
            <v>97</v>
          </cell>
          <cell r="F231">
            <v>33199</v>
          </cell>
          <cell r="G231" t="str">
            <v>GUJAN MESTRAS</v>
          </cell>
          <cell r="H231">
            <v>330188</v>
          </cell>
          <cell r="I231">
            <v>1964196</v>
          </cell>
          <cell r="J231" t="str">
            <v>LAMBERT 2 ETENDU</v>
          </cell>
          <cell r="K231">
            <v>800</v>
          </cell>
        </row>
        <row r="232">
          <cell r="A232" t="str">
            <v>GNC</v>
          </cell>
          <cell r="B232" t="str">
            <v>33185GNC</v>
          </cell>
          <cell r="C232" t="str">
            <v>GENISSAC</v>
          </cell>
          <cell r="D232" t="str">
            <v>RTE SAINT. QUENTIN</v>
          </cell>
        </row>
        <row r="232">
          <cell r="F232">
            <v>33185</v>
          </cell>
          <cell r="G232" t="str">
            <v>GENISSAC</v>
          </cell>
          <cell r="H232">
            <v>394904</v>
          </cell>
          <cell r="I232">
            <v>1987538</v>
          </cell>
          <cell r="J232" t="str">
            <v>LAMBERT 2 ETENDU</v>
          </cell>
          <cell r="K232">
            <v>872</v>
          </cell>
        </row>
        <row r="233">
          <cell r="A233" t="str">
            <v>GRA</v>
          </cell>
          <cell r="B233" t="str">
            <v>33192GRA</v>
          </cell>
          <cell r="C233" t="str">
            <v>GRADIGNAN</v>
          </cell>
          <cell r="D233" t="str">
            <v>RTE DE PESSAC</v>
          </cell>
          <cell r="E233">
            <v>54</v>
          </cell>
          <cell r="F233">
            <v>33192</v>
          </cell>
          <cell r="G233" t="str">
            <v>GRADIGNAN</v>
          </cell>
          <cell r="H233">
            <v>365801</v>
          </cell>
          <cell r="I233">
            <v>1979110</v>
          </cell>
          <cell r="J233" t="str">
            <v>LAMBERT 2 ETENDU</v>
          </cell>
          <cell r="K233">
            <v>12503</v>
          </cell>
        </row>
        <row r="234">
          <cell r="A234" t="str">
            <v>GRG</v>
          </cell>
          <cell r="B234" t="str">
            <v>33029GRG</v>
          </cell>
          <cell r="C234" t="str">
            <v>GARGAILS</v>
          </cell>
          <cell r="D234" t="str">
            <v>CHE DES GARGAILS</v>
          </cell>
        </row>
        <row r="234">
          <cell r="F234">
            <v>33029</v>
          </cell>
          <cell r="G234" t="str">
            <v>LE BARP</v>
          </cell>
          <cell r="H234">
            <v>351891</v>
          </cell>
          <cell r="I234">
            <v>1967935</v>
          </cell>
          <cell r="J234" t="str">
            <v>LAMBERT 2 ETENDU</v>
          </cell>
          <cell r="K234">
            <v>262</v>
          </cell>
        </row>
        <row r="235">
          <cell r="A235" t="str">
            <v>GRY</v>
          </cell>
          <cell r="B235" t="str">
            <v>33193GRY</v>
          </cell>
          <cell r="C235" t="str">
            <v>GRAYAN ET L HOPITAL</v>
          </cell>
          <cell r="D235" t="str">
            <v>RUE DES GOELANDS</v>
          </cell>
          <cell r="E235" t="str">
            <v>2B</v>
          </cell>
          <cell r="F235">
            <v>33193</v>
          </cell>
          <cell r="G235" t="str">
            <v>GRAYAN ET L HOPITAL</v>
          </cell>
          <cell r="H235">
            <v>331503</v>
          </cell>
          <cell r="I235">
            <v>2054781</v>
          </cell>
          <cell r="J235" t="str">
            <v>LAMBERT 2 ETENDU</v>
          </cell>
          <cell r="K235">
            <v>502</v>
          </cell>
        </row>
        <row r="236">
          <cell r="A236" t="str">
            <v>GSM</v>
          </cell>
          <cell r="B236" t="str">
            <v>33199GSM</v>
          </cell>
          <cell r="C236" t="str">
            <v>GUJAN STE MARIE</v>
          </cell>
          <cell r="D236" t="str">
            <v>AV STE MARIE</v>
          </cell>
        </row>
        <row r="236">
          <cell r="F236">
            <v>33199</v>
          </cell>
          <cell r="G236" t="str">
            <v>GUJAN MESTRAS</v>
          </cell>
          <cell r="H236">
            <v>326565</v>
          </cell>
          <cell r="I236">
            <v>1963401</v>
          </cell>
          <cell r="J236" t="str">
            <v>LAMBERT 2 ETENDU</v>
          </cell>
          <cell r="K236">
            <v>901</v>
          </cell>
        </row>
        <row r="237">
          <cell r="A237" t="str">
            <v>GUE</v>
          </cell>
          <cell r="B237" t="str">
            <v>33183GUE</v>
          </cell>
          <cell r="C237" t="str">
            <v>GUEYNARD</v>
          </cell>
          <cell r="D237" t="str">
            <v>SABLARD</v>
          </cell>
          <cell r="E237">
            <v>6</v>
          </cell>
          <cell r="F237">
            <v>33183</v>
          </cell>
          <cell r="G237" t="str">
            <v>GAURIAGUET</v>
          </cell>
          <cell r="H237">
            <v>384112</v>
          </cell>
          <cell r="I237">
            <v>2009543</v>
          </cell>
          <cell r="J237" t="str">
            <v>LAMBERT 2 ETENDU</v>
          </cell>
          <cell r="K237">
            <v>2168</v>
          </cell>
        </row>
        <row r="238">
          <cell r="A238" t="str">
            <v>GUI</v>
          </cell>
          <cell r="B238" t="str">
            <v>33198GUI</v>
          </cell>
          <cell r="C238" t="str">
            <v>GUITRES</v>
          </cell>
          <cell r="D238" t="str">
            <v>RUE DU GAZOT</v>
          </cell>
          <cell r="E238" t="str">
            <v>3B</v>
          </cell>
          <cell r="F238">
            <v>33198</v>
          </cell>
          <cell r="G238" t="str">
            <v>GUITRES</v>
          </cell>
          <cell r="H238">
            <v>401328</v>
          </cell>
          <cell r="I238">
            <v>2007566</v>
          </cell>
          <cell r="J238" t="str">
            <v>LAMBERT 2 ETENDU</v>
          </cell>
          <cell r="K238">
            <v>1511</v>
          </cell>
        </row>
        <row r="239">
          <cell r="A239" t="str">
            <v>GUJ</v>
          </cell>
          <cell r="B239" t="str">
            <v>33199GUJ</v>
          </cell>
          <cell r="C239" t="str">
            <v>GUJAN</v>
          </cell>
          <cell r="D239" t="str">
            <v>CRS DE VERDUN</v>
          </cell>
          <cell r="E239">
            <v>133</v>
          </cell>
          <cell r="F239">
            <v>33199</v>
          </cell>
          <cell r="G239" t="str">
            <v>GUJAN MESTRAS</v>
          </cell>
          <cell r="H239">
            <v>328289</v>
          </cell>
          <cell r="I239">
            <v>1965390</v>
          </cell>
          <cell r="J239" t="str">
            <v>LAMBERT 2 ETENDU</v>
          </cell>
          <cell r="K239">
            <v>10565</v>
          </cell>
        </row>
        <row r="240">
          <cell r="A240" t="str">
            <v>GUZ</v>
          </cell>
          <cell r="B240" t="str">
            <v>33447GUZ</v>
          </cell>
          <cell r="C240" t="str">
            <v>ST MEDARD DE GUIZIERE</v>
          </cell>
          <cell r="D240" t="str">
            <v>RUE DE LA POSTE</v>
          </cell>
          <cell r="E240">
            <v>1</v>
          </cell>
          <cell r="F240">
            <v>33447</v>
          </cell>
          <cell r="G240" t="str">
            <v>ST MEDARD DE GUIZIERES</v>
          </cell>
          <cell r="H240">
            <v>411484</v>
          </cell>
          <cell r="I240">
            <v>2004510</v>
          </cell>
          <cell r="J240" t="str">
            <v>LAMBERT 2 ETENDU</v>
          </cell>
          <cell r="K240">
            <v>2506</v>
          </cell>
        </row>
        <row r="241">
          <cell r="A241" t="str">
            <v>H3S</v>
          </cell>
          <cell r="B241" t="str">
            <v>33202H3S</v>
          </cell>
          <cell r="C241" t="str">
            <v>HOSTENS</v>
          </cell>
          <cell r="D241" t="str">
            <v>RTE DE BORDEAUX</v>
          </cell>
          <cell r="E241">
            <v>22</v>
          </cell>
          <cell r="F241">
            <v>33202</v>
          </cell>
          <cell r="G241" t="str">
            <v>HOSTENS</v>
          </cell>
          <cell r="H241">
            <v>363209</v>
          </cell>
          <cell r="I241">
            <v>1948339</v>
          </cell>
          <cell r="J241" t="str">
            <v>LAMBERT 2 ETENDU</v>
          </cell>
          <cell r="K241">
            <v>651</v>
          </cell>
        </row>
        <row r="242">
          <cell r="A242" t="str">
            <v>HEL</v>
          </cell>
          <cell r="B242" t="str">
            <v>33417HEL</v>
          </cell>
          <cell r="C242" t="str">
            <v>ST HELENE</v>
          </cell>
          <cell r="D242" t="str">
            <v>PL DU CHATEAU D EAU</v>
          </cell>
          <cell r="E242">
            <v>685</v>
          </cell>
          <cell r="F242">
            <v>33417</v>
          </cell>
          <cell r="G242" t="str">
            <v>SAINTE HELENE</v>
          </cell>
          <cell r="H242">
            <v>345776</v>
          </cell>
          <cell r="I242">
            <v>2001295</v>
          </cell>
          <cell r="J242" t="str">
            <v>LAMBERT 2 ETENDU</v>
          </cell>
          <cell r="K242">
            <v>1099</v>
          </cell>
        </row>
        <row r="243">
          <cell r="A243" t="str">
            <v>HIL</v>
          </cell>
          <cell r="B243" t="str">
            <v>33165HIL</v>
          </cell>
          <cell r="C243" t="str">
            <v>FARGUES ST HILAIRE</v>
          </cell>
          <cell r="D243" t="str">
            <v>AV DE L ENTRE DEUX MERS</v>
          </cell>
          <cell r="E243">
            <v>59</v>
          </cell>
          <cell r="F243">
            <v>33165</v>
          </cell>
          <cell r="G243" t="str">
            <v>FARGUES SAINT HILAIRE</v>
          </cell>
          <cell r="H243">
            <v>379860</v>
          </cell>
          <cell r="I243">
            <v>1984335</v>
          </cell>
          <cell r="J243" t="str">
            <v>LAMBERT 2 ETENDU</v>
          </cell>
          <cell r="K243">
            <v>3786</v>
          </cell>
        </row>
        <row r="244">
          <cell r="A244" t="str">
            <v>HOU</v>
          </cell>
          <cell r="B244" t="str">
            <v>33203HOU</v>
          </cell>
          <cell r="C244" t="str">
            <v>HOURTIN</v>
          </cell>
          <cell r="D244" t="str">
            <v>RUE ALAIN CASSAGNE</v>
          </cell>
          <cell r="E244">
            <v>7</v>
          </cell>
          <cell r="F244">
            <v>33203</v>
          </cell>
          <cell r="G244" t="str">
            <v>HOURTIN</v>
          </cell>
          <cell r="H244">
            <v>333472</v>
          </cell>
          <cell r="I244">
            <v>2026500</v>
          </cell>
          <cell r="J244" t="str">
            <v>LAMBERT 2 ETENDU</v>
          </cell>
          <cell r="K244">
            <v>1940</v>
          </cell>
        </row>
        <row r="245">
          <cell r="A245" t="str">
            <v>ILL</v>
          </cell>
          <cell r="B245" t="str">
            <v>33422ILL</v>
          </cell>
          <cell r="C245" t="str">
            <v>ST JEAN D'ILLAC</v>
          </cell>
          <cell r="D245" t="str">
            <v>PL DE L EGLISE</v>
          </cell>
          <cell r="E245">
            <v>60</v>
          </cell>
          <cell r="F245">
            <v>33422</v>
          </cell>
          <cell r="G245" t="str">
            <v>ST JEAN D'ILLAC</v>
          </cell>
          <cell r="H245">
            <v>353434</v>
          </cell>
          <cell r="I245">
            <v>1983953</v>
          </cell>
          <cell r="J245" t="str">
            <v>LAMBERT 2 ETENDU</v>
          </cell>
          <cell r="K245">
            <v>3231</v>
          </cell>
        </row>
        <row r="246">
          <cell r="A246" t="str">
            <v>ILS</v>
          </cell>
          <cell r="B246" t="str">
            <v>33205ILS</v>
          </cell>
          <cell r="C246" t="str">
            <v>ILLATS</v>
          </cell>
          <cell r="D246" t="str">
            <v>LE BOURG</v>
          </cell>
          <cell r="E246">
            <v>71</v>
          </cell>
          <cell r="F246">
            <v>33205</v>
          </cell>
          <cell r="G246" t="str">
            <v>ILLATS</v>
          </cell>
          <cell r="H246">
            <v>384767</v>
          </cell>
          <cell r="I246">
            <v>1958863</v>
          </cell>
          <cell r="J246" t="str">
            <v>LAMBERT 2 ETENDU</v>
          </cell>
          <cell r="K246">
            <v>387</v>
          </cell>
        </row>
        <row r="247">
          <cell r="A247" t="str">
            <v>ISI</v>
          </cell>
          <cell r="B247" t="str">
            <v>33300ISI</v>
          </cell>
          <cell r="C247" t="str">
            <v>ST ISIDORE</v>
          </cell>
          <cell r="D247" t="str">
            <v>RTE LESPARRE</v>
          </cell>
        </row>
        <row r="247">
          <cell r="F247">
            <v>33300</v>
          </cell>
          <cell r="G247" t="str">
            <v>NAUJAC SUR MER</v>
          </cell>
          <cell r="H247">
            <v>333040</v>
          </cell>
          <cell r="I247">
            <v>2035906</v>
          </cell>
          <cell r="J247" t="str">
            <v>LAMBERT 2 ETENDU</v>
          </cell>
          <cell r="K247">
            <v>289</v>
          </cell>
        </row>
        <row r="248">
          <cell r="A248" t="str">
            <v>ISL</v>
          </cell>
          <cell r="B248" t="str">
            <v>33478ISL</v>
          </cell>
          <cell r="C248" t="str">
            <v>ST SEURIN SUR L'ISLE</v>
          </cell>
          <cell r="D248" t="str">
            <v>RUE LAMARTINE</v>
          </cell>
          <cell r="E248">
            <v>9</v>
          </cell>
          <cell r="F248">
            <v>33478</v>
          </cell>
          <cell r="G248" t="str">
            <v>ST SEURIN SUR L ISLE</v>
          </cell>
          <cell r="H248">
            <v>415338</v>
          </cell>
          <cell r="I248">
            <v>2004242</v>
          </cell>
          <cell r="J248" t="str">
            <v>LAMBERT 2 ETENDU</v>
          </cell>
          <cell r="K248">
            <v>2210</v>
          </cell>
        </row>
        <row r="249">
          <cell r="A249" t="str">
            <v>IZN</v>
          </cell>
          <cell r="B249" t="str">
            <v>33207IZN</v>
          </cell>
          <cell r="C249" t="str">
            <v>IZON</v>
          </cell>
          <cell r="D249" t="str">
            <v>AVE DU GAL DE GAULLE</v>
          </cell>
          <cell r="E249">
            <v>207</v>
          </cell>
          <cell r="F249">
            <v>33207</v>
          </cell>
          <cell r="G249" t="str">
            <v>IZON</v>
          </cell>
          <cell r="H249">
            <v>386944</v>
          </cell>
          <cell r="I249">
            <v>1994702</v>
          </cell>
          <cell r="J249" t="str">
            <v>LAMBERT 2 ETENDU</v>
          </cell>
          <cell r="K249">
            <v>2100</v>
          </cell>
        </row>
        <row r="250">
          <cell r="A250" t="str">
            <v>J3U</v>
          </cell>
          <cell r="B250" t="str">
            <v>33208J3U</v>
          </cell>
          <cell r="C250" t="str">
            <v>JAU DIGNAC ET LOIRAC</v>
          </cell>
          <cell r="D250" t="str">
            <v>CHE DE SEMENSAN</v>
          </cell>
          <cell r="E250">
            <v>3</v>
          </cell>
          <cell r="F250">
            <v>33208</v>
          </cell>
          <cell r="G250" t="str">
            <v>JAU DIGNAC ET LOIRAC</v>
          </cell>
          <cell r="H250">
            <v>342003</v>
          </cell>
          <cell r="I250">
            <v>2050792</v>
          </cell>
          <cell r="J250" t="str">
            <v>LAMBERT 2 ETENDU</v>
          </cell>
          <cell r="K250">
            <v>504</v>
          </cell>
        </row>
        <row r="251">
          <cell r="A251" t="str">
            <v>JEN</v>
          </cell>
          <cell r="B251" t="str">
            <v>33333JEN</v>
          </cell>
          <cell r="C251" t="str">
            <v>LA JENNY</v>
          </cell>
          <cell r="D251" t="str">
            <v>VGE NATURISTE LA JENNY</v>
          </cell>
        </row>
        <row r="251">
          <cell r="F251">
            <v>33333</v>
          </cell>
          <cell r="G251" t="str">
            <v>LE PORGE</v>
          </cell>
          <cell r="H251">
            <v>319149</v>
          </cell>
          <cell r="I251">
            <v>1990304</v>
          </cell>
          <cell r="J251" t="str">
            <v>LAMBERT 2 ETENDU</v>
          </cell>
          <cell r="K251">
            <v>189</v>
          </cell>
        </row>
        <row r="252">
          <cell r="A252" t="str">
            <v>JUB</v>
          </cell>
          <cell r="B252" t="str">
            <v>33423JUB</v>
          </cell>
          <cell r="C252" t="str">
            <v>ST JULIEN BEYCHEVELLES</v>
          </cell>
          <cell r="D252" t="str">
            <v>RUE DES PLATANES</v>
          </cell>
          <cell r="E252" t="str">
            <v>6B</v>
          </cell>
          <cell r="F252">
            <v>33423</v>
          </cell>
          <cell r="G252" t="str">
            <v>SAINT JULIEN BEYCHEVELLE</v>
          </cell>
          <cell r="H252">
            <v>357947</v>
          </cell>
          <cell r="I252">
            <v>2023033</v>
          </cell>
          <cell r="J252" t="str">
            <v>LAMBERT 2 ETENDU</v>
          </cell>
          <cell r="K252">
            <v>400</v>
          </cell>
        </row>
        <row r="253">
          <cell r="A253" t="str">
            <v>JUG</v>
          </cell>
          <cell r="B253" t="str">
            <v>33122JUG</v>
          </cell>
          <cell r="C253" t="str">
            <v>JAUGE</v>
          </cell>
          <cell r="D253" t="str">
            <v>RTE DE SAUCATS</v>
          </cell>
          <cell r="E253">
            <v>95</v>
          </cell>
          <cell r="F253">
            <v>33122</v>
          </cell>
          <cell r="G253" t="str">
            <v>CESTAS</v>
          </cell>
          <cell r="H253">
            <v>358706</v>
          </cell>
          <cell r="I253">
            <v>1971486</v>
          </cell>
          <cell r="J253" t="str">
            <v>LAMBERT 2 ETENDU</v>
          </cell>
          <cell r="K253">
            <v>200</v>
          </cell>
        </row>
        <row r="254">
          <cell r="A254" t="str">
            <v>L3S</v>
          </cell>
          <cell r="B254" t="str">
            <v>33240L3S</v>
          </cell>
          <cell r="C254" t="str">
            <v>LESPARRE-MEDOC</v>
          </cell>
          <cell r="D254" t="str">
            <v>RUE DU DOCTEUR SCHWEITZER</v>
          </cell>
          <cell r="E254">
            <v>1</v>
          </cell>
          <cell r="F254">
            <v>33240</v>
          </cell>
          <cell r="G254" t="str">
            <v>LESPARRE MEDOC</v>
          </cell>
          <cell r="H254">
            <v>343558</v>
          </cell>
          <cell r="I254">
            <v>2039630</v>
          </cell>
          <cell r="J254" t="str">
            <v>LAMBERT 2 ETENDU</v>
          </cell>
          <cell r="K254">
            <v>4215</v>
          </cell>
        </row>
        <row r="255">
          <cell r="A255" t="str">
            <v>LAC</v>
          </cell>
          <cell r="B255" t="str">
            <v>33214LAC</v>
          </cell>
          <cell r="C255" t="str">
            <v>LACANAU-VILLE</v>
          </cell>
          <cell r="D255" t="str">
            <v>AV DE LA LIBERATION</v>
          </cell>
        </row>
        <row r="255">
          <cell r="F255">
            <v>33214</v>
          </cell>
          <cell r="G255" t="str">
            <v>LACANAU</v>
          </cell>
          <cell r="H255">
            <v>330812</v>
          </cell>
          <cell r="I255">
            <v>2003366</v>
          </cell>
          <cell r="J255" t="str">
            <v>LAMBERT 2 ETENDU</v>
          </cell>
          <cell r="K255">
            <v>1486</v>
          </cell>
        </row>
        <row r="256">
          <cell r="A256" t="str">
            <v>LAG</v>
          </cell>
          <cell r="B256" t="str">
            <v>33227LAG</v>
          </cell>
          <cell r="C256" t="str">
            <v>LANGON</v>
          </cell>
          <cell r="D256" t="str">
            <v>RUE ABEL GOURGUES</v>
          </cell>
          <cell r="E256">
            <v>20</v>
          </cell>
          <cell r="F256">
            <v>33227</v>
          </cell>
          <cell r="G256" t="str">
            <v>LANGON</v>
          </cell>
          <cell r="H256">
            <v>394244</v>
          </cell>
          <cell r="I256">
            <v>1953792</v>
          </cell>
          <cell r="J256" t="str">
            <v>LAMBERT 2 ETENDU</v>
          </cell>
          <cell r="K256">
            <v>9799</v>
          </cell>
        </row>
        <row r="257">
          <cell r="A257" t="str">
            <v>LAN</v>
          </cell>
          <cell r="B257" t="str">
            <v>33229LAN</v>
          </cell>
          <cell r="C257" t="str">
            <v>LANTON</v>
          </cell>
          <cell r="D257" t="str">
            <v>RTE DE L EGLISE</v>
          </cell>
          <cell r="E257" t="str">
            <v>5B</v>
          </cell>
          <cell r="F257">
            <v>33229</v>
          </cell>
          <cell r="G257" t="str">
            <v>LANTON</v>
          </cell>
          <cell r="H257">
            <v>332834</v>
          </cell>
          <cell r="I257">
            <v>1972402</v>
          </cell>
          <cell r="J257" t="str">
            <v>LAMBERT 2 ETENDU</v>
          </cell>
          <cell r="K257">
            <v>2817</v>
          </cell>
        </row>
        <row r="258">
          <cell r="A258" t="str">
            <v>LAT</v>
          </cell>
          <cell r="B258" t="str">
            <v>33234LAT</v>
          </cell>
          <cell r="C258" t="str">
            <v>LATRESNE</v>
          </cell>
          <cell r="D258" t="str">
            <v>CHE DE MAUCOULET</v>
          </cell>
          <cell r="E258">
            <v>21</v>
          </cell>
          <cell r="F258">
            <v>33234</v>
          </cell>
          <cell r="G258" t="str">
            <v>LATRESNE</v>
          </cell>
          <cell r="H258">
            <v>375367</v>
          </cell>
          <cell r="I258">
            <v>1979971</v>
          </cell>
          <cell r="J258" t="str">
            <v>LAMBERT 2 ETENDU</v>
          </cell>
          <cell r="K258">
            <v>3373</v>
          </cell>
        </row>
        <row r="259">
          <cell r="A259" t="str">
            <v>LAU</v>
          </cell>
          <cell r="B259" t="str">
            <v>33424LAU</v>
          </cell>
          <cell r="C259" t="str">
            <v>ST LAURENT MEDOC</v>
          </cell>
          <cell r="D259" t="str">
            <v>RUE ST EXUPERY</v>
          </cell>
          <cell r="E259" t="str">
            <v>1T</v>
          </cell>
          <cell r="F259">
            <v>33424</v>
          </cell>
          <cell r="G259" t="str">
            <v>SAINT LAURENT MEDOC</v>
          </cell>
          <cell r="H259">
            <v>351587</v>
          </cell>
          <cell r="I259">
            <v>2021142</v>
          </cell>
          <cell r="J259" t="str">
            <v>LAMBERT 2 ETENDU</v>
          </cell>
          <cell r="K259">
            <v>2043</v>
          </cell>
        </row>
        <row r="260">
          <cell r="A260" t="str">
            <v>LB3</v>
          </cell>
          <cell r="B260" t="str">
            <v>33243LB3</v>
          </cell>
          <cell r="C260" t="str">
            <v>LIBOURNE BALLASTIERE</v>
          </cell>
          <cell r="D260" t="str">
            <v>RUE DE L INDUSTRIE</v>
          </cell>
          <cell r="E260">
            <v>4</v>
          </cell>
          <cell r="F260">
            <v>33243</v>
          </cell>
          <cell r="G260" t="str">
            <v>LIBOURNE</v>
          </cell>
          <cell r="H260">
            <v>396994</v>
          </cell>
          <cell r="I260">
            <v>1996967</v>
          </cell>
          <cell r="J260" t="str">
            <v>LAMBERT 2 ETENDU</v>
          </cell>
          <cell r="K260">
            <v>2122</v>
          </cell>
        </row>
        <row r="261">
          <cell r="A261" t="str">
            <v>LBS</v>
          </cell>
          <cell r="B261" t="str">
            <v>33433LBS</v>
          </cell>
          <cell r="C261" t="str">
            <v>ST LOUBES</v>
          </cell>
          <cell r="D261" t="str">
            <v>PCE DE L EGLISE</v>
          </cell>
          <cell r="E261">
            <v>3</v>
          </cell>
          <cell r="F261">
            <v>33433</v>
          </cell>
          <cell r="G261" t="str">
            <v>SAINT LOUBES</v>
          </cell>
          <cell r="H261">
            <v>381627</v>
          </cell>
          <cell r="I261">
            <v>1994595</v>
          </cell>
          <cell r="J261" t="str">
            <v>LAMBERT 2 ETENDU</v>
          </cell>
          <cell r="K261">
            <v>3590</v>
          </cell>
        </row>
        <row r="262">
          <cell r="A262" t="str">
            <v>LDF</v>
          </cell>
          <cell r="B262" t="str">
            <v>33219LDF</v>
          </cell>
          <cell r="C262" t="str">
            <v>LALANDE DE FRONSAC</v>
          </cell>
          <cell r="D262" t="str">
            <v>RTE CANNEAU</v>
          </cell>
        </row>
        <row r="262">
          <cell r="F262">
            <v>33219</v>
          </cell>
          <cell r="G262" t="str">
            <v>LA LANDE DE FRONSAC</v>
          </cell>
          <cell r="H262">
            <v>385592</v>
          </cell>
          <cell r="I262">
            <v>2001163</v>
          </cell>
          <cell r="J262" t="str">
            <v>LAMBERT 2 ETENDU</v>
          </cell>
          <cell r="K262">
            <v>2083</v>
          </cell>
        </row>
        <row r="263">
          <cell r="A263" t="str">
            <v>LEO</v>
          </cell>
          <cell r="B263" t="str">
            <v>33238LEO</v>
          </cell>
          <cell r="C263" t="str">
            <v>LEOGNAN</v>
          </cell>
          <cell r="D263" t="str">
            <v>AV DE GRADIGNAN</v>
          </cell>
          <cell r="E263">
            <v>16</v>
          </cell>
          <cell r="F263">
            <v>33238</v>
          </cell>
          <cell r="G263" t="str">
            <v>LEOGNAN</v>
          </cell>
          <cell r="H263">
            <v>367083</v>
          </cell>
          <cell r="I263">
            <v>1974357</v>
          </cell>
          <cell r="J263" t="str">
            <v>LAMBERT 2 ETENDU</v>
          </cell>
          <cell r="K263">
            <v>4718</v>
          </cell>
        </row>
        <row r="264">
          <cell r="A264" t="str">
            <v>LEV</v>
          </cell>
          <cell r="B264" t="str">
            <v>33242LEV</v>
          </cell>
          <cell r="C264" t="str">
            <v>LES LEVES</v>
          </cell>
          <cell r="D264" t="str">
            <v>MOULIN DE LA ROCHE</v>
          </cell>
          <cell r="E264" t="str">
            <v>1B</v>
          </cell>
          <cell r="F264">
            <v>33242</v>
          </cell>
          <cell r="G264" t="str">
            <v>LEVES THOUMEYRAGUES LES</v>
          </cell>
          <cell r="H264">
            <v>431343</v>
          </cell>
          <cell r="I264">
            <v>1977901</v>
          </cell>
          <cell r="J264" t="str">
            <v>LAMBERT 2 ETENDU</v>
          </cell>
          <cell r="K264">
            <v>628</v>
          </cell>
        </row>
        <row r="265">
          <cell r="A265" t="str">
            <v>LGC</v>
          </cell>
          <cell r="B265" t="str">
            <v>33218LGC</v>
          </cell>
          <cell r="C265" t="str">
            <v>LAGORCE</v>
          </cell>
          <cell r="D265" t="str">
            <v>LA CHAPELLE</v>
          </cell>
          <cell r="E265">
            <v>3</v>
          </cell>
          <cell r="F265">
            <v>33218</v>
          </cell>
          <cell r="G265" t="str">
            <v>LAGORCE</v>
          </cell>
          <cell r="H265">
            <v>402976</v>
          </cell>
          <cell r="I265">
            <v>2012207</v>
          </cell>
          <cell r="J265" t="str">
            <v>LAMBERT 2 ETENDU</v>
          </cell>
          <cell r="K265">
            <v>462</v>
          </cell>
        </row>
        <row r="266">
          <cell r="A266" t="str">
            <v>LGS</v>
          </cell>
          <cell r="B266" t="str">
            <v>33260LGS</v>
          </cell>
          <cell r="C266" t="str">
            <v>LUGOS</v>
          </cell>
          <cell r="D266" t="str">
            <v>LE BOURG OUEST</v>
          </cell>
          <cell r="E266" t="str">
            <v>773B</v>
          </cell>
          <cell r="F266">
            <v>33260</v>
          </cell>
          <cell r="G266" t="str">
            <v>LUGOS</v>
          </cell>
          <cell r="H266">
            <v>343749</v>
          </cell>
          <cell r="I266">
            <v>1947605</v>
          </cell>
          <cell r="J266" t="str">
            <v>LAMBERT 2 ETENDU</v>
          </cell>
          <cell r="K266">
            <v>408</v>
          </cell>
        </row>
        <row r="267">
          <cell r="A267" t="str">
            <v>LIB</v>
          </cell>
          <cell r="B267" t="str">
            <v>33243LIB</v>
          </cell>
          <cell r="C267" t="str">
            <v>LIBOURNE</v>
          </cell>
          <cell r="D267" t="str">
            <v>RUE J J ROUSSEAU</v>
          </cell>
          <cell r="E267">
            <v>43</v>
          </cell>
          <cell r="F267">
            <v>33243</v>
          </cell>
          <cell r="G267" t="str">
            <v>LIBOURNE</v>
          </cell>
          <cell r="H267">
            <v>396186</v>
          </cell>
          <cell r="I267">
            <v>1994018</v>
          </cell>
          <cell r="J267" t="str">
            <v>LAMBERT 2 ETENDU</v>
          </cell>
          <cell r="K267">
            <v>12258</v>
          </cell>
        </row>
        <row r="268">
          <cell r="A268" t="str">
            <v>LID</v>
          </cell>
          <cell r="B268" t="str">
            <v>33243LID</v>
          </cell>
          <cell r="C268" t="str">
            <v>LIBOURNE STADE</v>
          </cell>
          <cell r="D268" t="str">
            <v>AVE DU PARC DES SPORTS</v>
          </cell>
        </row>
        <row r="268">
          <cell r="F268">
            <v>33243</v>
          </cell>
          <cell r="G268" t="str">
            <v>LIBOURNE</v>
          </cell>
          <cell r="H268">
            <v>397028</v>
          </cell>
          <cell r="I268">
            <v>1992973</v>
          </cell>
          <cell r="J268" t="str">
            <v>LAMBERT 2 ETENDU</v>
          </cell>
          <cell r="K268">
            <v>2975</v>
          </cell>
        </row>
        <row r="269">
          <cell r="A269" t="str">
            <v>LIS</v>
          </cell>
          <cell r="B269" t="str">
            <v>33248LIS</v>
          </cell>
          <cell r="C269" t="str">
            <v>LISTRAC MEDOC</v>
          </cell>
          <cell r="D269" t="str">
            <v>RTE POTENCE</v>
          </cell>
        </row>
        <row r="269">
          <cell r="F269">
            <v>33248</v>
          </cell>
          <cell r="G269" t="str">
            <v>LISTRAC MEDOC</v>
          </cell>
          <cell r="H269">
            <v>353345</v>
          </cell>
          <cell r="I269">
            <v>2013281</v>
          </cell>
          <cell r="J269" t="str">
            <v>LAMBERT 2 ETENDU</v>
          </cell>
          <cell r="K269">
            <v>952</v>
          </cell>
        </row>
        <row r="270">
          <cell r="A270" t="str">
            <v>LLA</v>
          </cell>
          <cell r="B270" t="str">
            <v>33422LLA</v>
          </cell>
          <cell r="C270" t="str">
            <v>LE LAS</v>
          </cell>
          <cell r="D270" t="str">
            <v>AV DU CAP FERRET</v>
          </cell>
          <cell r="E270">
            <v>130</v>
          </cell>
          <cell r="F270">
            <v>33422</v>
          </cell>
          <cell r="G270" t="str">
            <v>ST JEAN D'ILLAC</v>
          </cell>
          <cell r="H270">
            <v>348711</v>
          </cell>
          <cell r="I270">
            <v>1982495</v>
          </cell>
          <cell r="J270" t="str">
            <v>LAMBERT 2 ETENDU</v>
          </cell>
          <cell r="K270">
            <v>370</v>
          </cell>
        </row>
        <row r="271">
          <cell r="A271" t="str">
            <v>LN3</v>
          </cell>
          <cell r="B271" t="str">
            <v>33225LN3</v>
          </cell>
          <cell r="C271" t="str">
            <v>LANDIRAS</v>
          </cell>
          <cell r="D271" t="str">
            <v>RUE HENRI LAVAL</v>
          </cell>
          <cell r="E271" t="str">
            <v>38B</v>
          </cell>
          <cell r="F271">
            <v>33225</v>
          </cell>
          <cell r="G271" t="str">
            <v>LANDIRAS</v>
          </cell>
          <cell r="H271">
            <v>381230</v>
          </cell>
          <cell r="I271">
            <v>1955950</v>
          </cell>
          <cell r="J271" t="str">
            <v>LAMBERT 2 ETENDU</v>
          </cell>
          <cell r="K271">
            <v>1069</v>
          </cell>
        </row>
        <row r="272">
          <cell r="A272" t="str">
            <v>LOC</v>
          </cell>
          <cell r="B272" t="str">
            <v>33214LOC</v>
          </cell>
          <cell r="C272" t="str">
            <v>LACANAU-OCEAN</v>
          </cell>
          <cell r="D272" t="str">
            <v>AV MARIE CURIE LAC OCEAN</v>
          </cell>
          <cell r="E272" t="str">
            <v>24B</v>
          </cell>
          <cell r="F272">
            <v>33214</v>
          </cell>
          <cell r="G272" t="str">
            <v>LACANAU</v>
          </cell>
          <cell r="H272">
            <v>322271</v>
          </cell>
          <cell r="I272">
            <v>2006029</v>
          </cell>
          <cell r="J272" t="str">
            <v>LAMBERT 2 ETENDU</v>
          </cell>
          <cell r="K272">
            <v>2463</v>
          </cell>
        </row>
        <row r="273">
          <cell r="A273" t="str">
            <v>LOP</v>
          </cell>
          <cell r="B273" t="str">
            <v>33254LOP</v>
          </cell>
          <cell r="C273" t="str">
            <v>LOUPIAC</v>
          </cell>
          <cell r="D273" t="str">
            <v>BOIS MAJOU NORD</v>
          </cell>
          <cell r="E273">
            <v>30</v>
          </cell>
          <cell r="F273">
            <v>33254</v>
          </cell>
          <cell r="G273" t="str">
            <v>LOUPIAC DE LA REOLE</v>
          </cell>
          <cell r="H273">
            <v>410890</v>
          </cell>
          <cell r="I273">
            <v>1950759</v>
          </cell>
          <cell r="J273" t="str">
            <v>LAMBERT 2 ETENDU</v>
          </cell>
          <cell r="K273">
            <v>375</v>
          </cell>
        </row>
        <row r="274">
          <cell r="A274" t="str">
            <v>LOR</v>
          </cell>
          <cell r="B274" t="str">
            <v>33249LOR</v>
          </cell>
          <cell r="C274" t="str">
            <v>LORMONT</v>
          </cell>
          <cell r="D274" t="str">
            <v>RUE DES GAROSSES</v>
          </cell>
          <cell r="E274">
            <v>19</v>
          </cell>
          <cell r="F274">
            <v>33249</v>
          </cell>
          <cell r="G274" t="str">
            <v>LORMONT</v>
          </cell>
          <cell r="H274">
            <v>374347</v>
          </cell>
          <cell r="I274">
            <v>1990273</v>
          </cell>
          <cell r="J274" t="str">
            <v>LAMBERT 2 ETENDU</v>
          </cell>
          <cell r="K274">
            <v>13704</v>
          </cell>
        </row>
        <row r="275">
          <cell r="A275" t="str">
            <v>LOU</v>
          </cell>
          <cell r="B275" t="str">
            <v>33322LOU</v>
          </cell>
          <cell r="C275" t="str">
            <v>LOUENS</v>
          </cell>
          <cell r="D275" t="str">
            <v>CHE DE COURMATEAU</v>
          </cell>
          <cell r="E275">
            <v>130</v>
          </cell>
          <cell r="F275">
            <v>33322</v>
          </cell>
          <cell r="G275" t="str">
            <v>LE PIAN MEDOC</v>
          </cell>
          <cell r="H275">
            <v>360861</v>
          </cell>
          <cell r="I275">
            <v>1998359</v>
          </cell>
          <cell r="J275" t="str">
            <v>LAMBERT 2 ETENDU</v>
          </cell>
          <cell r="K275">
            <v>1033</v>
          </cell>
        </row>
        <row r="276">
          <cell r="A276" t="str">
            <v>LPY</v>
          </cell>
          <cell r="B276" t="str">
            <v>33230LPY</v>
          </cell>
          <cell r="C276" t="str">
            <v>LAPOUYADE</v>
          </cell>
          <cell r="D276" t="str">
            <v>AVE DE VERDUN</v>
          </cell>
          <cell r="E276">
            <v>7</v>
          </cell>
          <cell r="F276">
            <v>33230</v>
          </cell>
          <cell r="G276" t="str">
            <v>LAPOUYADE</v>
          </cell>
          <cell r="H276">
            <v>393499</v>
          </cell>
          <cell r="I276">
            <v>2012773</v>
          </cell>
          <cell r="J276" t="str">
            <v>LAMBERT 2 ETENDU</v>
          </cell>
          <cell r="K276">
            <v>416</v>
          </cell>
        </row>
        <row r="277">
          <cell r="A277" t="str">
            <v>LRQ</v>
          </cell>
          <cell r="B277" t="str">
            <v>33220LRQ</v>
          </cell>
          <cell r="C277" t="str">
            <v>LAMARQUE</v>
          </cell>
          <cell r="D277" t="str">
            <v>RUE PRINCIPALE</v>
          </cell>
          <cell r="E277" t="str">
            <v>131B</v>
          </cell>
          <cell r="F277">
            <v>33220</v>
          </cell>
          <cell r="G277" t="str">
            <v>LAMARQUE</v>
          </cell>
          <cell r="H277">
            <v>359078</v>
          </cell>
          <cell r="I277">
            <v>2015264</v>
          </cell>
          <cell r="J277" t="str">
            <v>LAMBERT 2 ETENDU</v>
          </cell>
          <cell r="K277">
            <v>1528</v>
          </cell>
        </row>
        <row r="278">
          <cell r="A278" t="str">
            <v>LUC</v>
          </cell>
          <cell r="B278" t="str">
            <v>33255LUC</v>
          </cell>
          <cell r="C278" t="str">
            <v>LUCMAU</v>
          </cell>
          <cell r="D278" t="str">
            <v>LE BOURG</v>
          </cell>
          <cell r="E278" t="str">
            <v>8B</v>
          </cell>
          <cell r="F278">
            <v>33255</v>
          </cell>
          <cell r="G278" t="str">
            <v>LUCMAU</v>
          </cell>
          <cell r="H278">
            <v>388934</v>
          </cell>
          <cell r="I278">
            <v>1930364</v>
          </cell>
          <cell r="J278" t="str">
            <v>LAMBERT 2 ETENDU</v>
          </cell>
          <cell r="K278">
            <v>146</v>
          </cell>
        </row>
        <row r="279">
          <cell r="A279" t="str">
            <v>LUG</v>
          </cell>
          <cell r="B279" t="str">
            <v>33259LUG</v>
          </cell>
          <cell r="C279" t="str">
            <v>LUGON</v>
          </cell>
          <cell r="D279" t="str">
            <v>AVE JEAN JAURES</v>
          </cell>
          <cell r="E279">
            <v>44</v>
          </cell>
          <cell r="F279">
            <v>33259</v>
          </cell>
          <cell r="G279" t="str">
            <v>LUGON ET L'ILE DU CARNAY</v>
          </cell>
          <cell r="H279">
            <v>388146</v>
          </cell>
          <cell r="I279">
            <v>1998601</v>
          </cell>
          <cell r="J279" t="str">
            <v>LAMBERT 2 ETENDU</v>
          </cell>
          <cell r="K279">
            <v>1138</v>
          </cell>
        </row>
        <row r="280">
          <cell r="A280" t="str">
            <v>LUS</v>
          </cell>
          <cell r="B280" t="str">
            <v>33261LUS</v>
          </cell>
          <cell r="C280" t="str">
            <v>LUSSAC</v>
          </cell>
          <cell r="D280" t="str">
            <v>VIGNAU</v>
          </cell>
          <cell r="E280">
            <v>2</v>
          </cell>
          <cell r="F280">
            <v>33261</v>
          </cell>
          <cell r="G280" t="str">
            <v>LUSSAC</v>
          </cell>
          <cell r="H280">
            <v>407469</v>
          </cell>
          <cell r="I280">
            <v>1997339</v>
          </cell>
          <cell r="J280" t="str">
            <v>LAMBERT 2 ETENDU</v>
          </cell>
          <cell r="K280">
            <v>1460</v>
          </cell>
        </row>
        <row r="281">
          <cell r="A281" t="str">
            <v>M2G</v>
          </cell>
          <cell r="B281" t="str">
            <v>33281M2G</v>
          </cell>
          <cell r="C281" t="str">
            <v>MERIGNAC GRANGE NOIRE</v>
          </cell>
          <cell r="D281" t="str">
            <v>RUE FRANCOIS ARAGO</v>
          </cell>
        </row>
        <row r="281">
          <cell r="F281">
            <v>33281</v>
          </cell>
          <cell r="G281" t="str">
            <v>MERIGNAC</v>
          </cell>
          <cell r="H281">
            <v>361927</v>
          </cell>
          <cell r="I281">
            <v>1988449</v>
          </cell>
          <cell r="J281" t="str">
            <v>LAMBERT 2 ETENDU</v>
          </cell>
          <cell r="K281">
            <v>1506</v>
          </cell>
        </row>
        <row r="282">
          <cell r="A282" t="str">
            <v>M3R</v>
          </cell>
          <cell r="B282" t="str">
            <v>33289M3R</v>
          </cell>
          <cell r="C282" t="str">
            <v>MONSEGUR</v>
          </cell>
          <cell r="D282" t="str">
            <v>ALLEES DU MIDI</v>
          </cell>
          <cell r="E282">
            <v>1</v>
          </cell>
          <cell r="F282">
            <v>33289</v>
          </cell>
          <cell r="G282" t="str">
            <v>MONSEGUR</v>
          </cell>
          <cell r="H282">
            <v>421195</v>
          </cell>
          <cell r="I282">
            <v>1963605</v>
          </cell>
          <cell r="J282" t="str">
            <v>LAMBERT 2 ETENDU</v>
          </cell>
          <cell r="K282">
            <v>1675</v>
          </cell>
        </row>
        <row r="283">
          <cell r="A283" t="str">
            <v>M3S</v>
          </cell>
          <cell r="B283" t="str">
            <v>33283M3S</v>
          </cell>
          <cell r="C283" t="str">
            <v>MESTERRIEUX</v>
          </cell>
          <cell r="D283" t="str">
            <v>LE BOURG</v>
          </cell>
          <cell r="E283" t="str">
            <v>28B</v>
          </cell>
          <cell r="F283">
            <v>33283</v>
          </cell>
          <cell r="G283" t="str">
            <v>MESTERRIEUX</v>
          </cell>
          <cell r="H283">
            <v>413232</v>
          </cell>
          <cell r="I283">
            <v>1963207</v>
          </cell>
          <cell r="J283" t="str">
            <v>LAMBERT 2 ETENDU</v>
          </cell>
          <cell r="K283">
            <v>242</v>
          </cell>
        </row>
        <row r="284">
          <cell r="A284" t="str">
            <v>M3U</v>
          </cell>
          <cell r="B284" t="str">
            <v>33097M3U</v>
          </cell>
          <cell r="C284" t="str">
            <v>MAUBUISSON</v>
          </cell>
          <cell r="D284" t="str">
            <v>RUE DU MUSEE MAUBUISSON</v>
          </cell>
          <cell r="E284">
            <v>1</v>
          </cell>
          <cell r="F284">
            <v>33097</v>
          </cell>
          <cell r="G284" t="str">
            <v>CARCANS</v>
          </cell>
          <cell r="H284">
            <v>325954</v>
          </cell>
          <cell r="I284">
            <v>2013802</v>
          </cell>
          <cell r="J284" t="str">
            <v>LAMBERT 2 ETENDU</v>
          </cell>
          <cell r="K284">
            <v>845</v>
          </cell>
        </row>
        <row r="285">
          <cell r="A285" t="str">
            <v>M3Y</v>
          </cell>
          <cell r="B285" t="str">
            <v>33287M3Y</v>
          </cell>
          <cell r="C285" t="str">
            <v>MONGAUZY</v>
          </cell>
          <cell r="D285" t="str">
            <v>BOURG SUD</v>
          </cell>
          <cell r="E285" t="str">
            <v>2B</v>
          </cell>
          <cell r="F285">
            <v>33287</v>
          </cell>
          <cell r="G285" t="str">
            <v>MONGAUZY</v>
          </cell>
          <cell r="H285">
            <v>417170</v>
          </cell>
          <cell r="I285">
            <v>1954453</v>
          </cell>
          <cell r="J285" t="str">
            <v>LAMBERT 2 ETENDU</v>
          </cell>
          <cell r="K285">
            <v>993</v>
          </cell>
        </row>
        <row r="286">
          <cell r="A286" t="str">
            <v>MAC</v>
          </cell>
          <cell r="B286" t="str">
            <v>33281MAC</v>
          </cell>
          <cell r="C286" t="str">
            <v>MERIGNAC</v>
          </cell>
          <cell r="D286" t="str">
            <v>RUE VIEILLE EGLISE</v>
          </cell>
          <cell r="E286">
            <v>19</v>
          </cell>
          <cell r="F286">
            <v>33281</v>
          </cell>
          <cell r="G286" t="str">
            <v>MERIGNAC</v>
          </cell>
          <cell r="H286">
            <v>363974</v>
          </cell>
          <cell r="I286">
            <v>1986602</v>
          </cell>
          <cell r="J286" t="str">
            <v>LAMBERT 2 ETENDU</v>
          </cell>
          <cell r="K286">
            <v>17620</v>
          </cell>
        </row>
        <row r="287">
          <cell r="A287" t="str">
            <v>MAG</v>
          </cell>
          <cell r="B287" t="str">
            <v>33268MAG</v>
          </cell>
          <cell r="C287" t="str">
            <v>MARGAUX</v>
          </cell>
          <cell r="D287" t="str">
            <v>CRS PEY BERLAND</v>
          </cell>
          <cell r="E287" t="str">
            <v>6Q</v>
          </cell>
          <cell r="F287">
            <v>33268</v>
          </cell>
          <cell r="G287" t="str">
            <v>MARGAUX</v>
          </cell>
          <cell r="H287">
            <v>362207</v>
          </cell>
          <cell r="I287">
            <v>2008799</v>
          </cell>
          <cell r="J287" t="str">
            <v>LAMBERT 2 ETENDU</v>
          </cell>
          <cell r="K287">
            <v>2337</v>
          </cell>
        </row>
        <row r="288">
          <cell r="A288" t="str">
            <v>MAP</v>
          </cell>
          <cell r="B288" t="str">
            <v>33555MAP</v>
          </cell>
          <cell r="C288" t="str">
            <v>MARCHEPRIME</v>
          </cell>
          <cell r="D288" t="str">
            <v>RUE JACQUES BLIECK</v>
          </cell>
          <cell r="E288">
            <v>4</v>
          </cell>
          <cell r="F288">
            <v>33555</v>
          </cell>
          <cell r="G288" t="str">
            <v>MARCHEPRIME</v>
          </cell>
          <cell r="H288">
            <v>347067</v>
          </cell>
          <cell r="I288">
            <v>1970794</v>
          </cell>
          <cell r="J288" t="str">
            <v>LAMBERT 2 ETENDU</v>
          </cell>
          <cell r="K288">
            <v>2332</v>
          </cell>
        </row>
        <row r="289">
          <cell r="A289" t="str">
            <v>MAT</v>
          </cell>
          <cell r="B289" t="str">
            <v>33273MAT</v>
          </cell>
          <cell r="C289" t="str">
            <v>MARTIGNAS SUR JALLES</v>
          </cell>
          <cell r="D289" t="str">
            <v>AV DE LA REPUBLIQUE</v>
          </cell>
          <cell r="E289" t="str">
            <v>1B</v>
          </cell>
          <cell r="F289">
            <v>33273</v>
          </cell>
          <cell r="G289" t="str">
            <v>MARTIGNAS SUR JALLE</v>
          </cell>
          <cell r="H289">
            <v>353955</v>
          </cell>
          <cell r="I289">
            <v>1987034</v>
          </cell>
          <cell r="J289" t="str">
            <v>LAMBERT 2 ETENDU</v>
          </cell>
          <cell r="K289">
            <v>3280</v>
          </cell>
        </row>
        <row r="290">
          <cell r="A290" t="str">
            <v>MAX</v>
          </cell>
          <cell r="B290" t="str">
            <v>33438MAX</v>
          </cell>
          <cell r="C290" t="str">
            <v>ST MAIXANT</v>
          </cell>
          <cell r="D290" t="str">
            <v>RTE GASCOGNE</v>
          </cell>
          <cell r="E290" t="str">
            <v>81B</v>
          </cell>
          <cell r="F290">
            <v>33438</v>
          </cell>
          <cell r="G290" t="str">
            <v>SAINT MAIXANT</v>
          </cell>
          <cell r="H290">
            <v>393700</v>
          </cell>
          <cell r="I290">
            <v>1956462</v>
          </cell>
          <cell r="J290" t="str">
            <v>LAMBERT 2 ETENDU</v>
          </cell>
          <cell r="K290">
            <v>1232</v>
          </cell>
        </row>
        <row r="291">
          <cell r="A291" t="str">
            <v>MCA</v>
          </cell>
          <cell r="B291" t="str">
            <v>33262MCA</v>
          </cell>
          <cell r="C291" t="str">
            <v>MACAU</v>
          </cell>
          <cell r="D291" t="str">
            <v>CHE DE MAHOURA</v>
          </cell>
          <cell r="E291" t="str">
            <v>10B</v>
          </cell>
          <cell r="F291">
            <v>33262</v>
          </cell>
          <cell r="G291" t="str">
            <v>MACAU</v>
          </cell>
          <cell r="H291">
            <v>367526</v>
          </cell>
          <cell r="I291">
            <v>2005130</v>
          </cell>
          <cell r="J291" t="str">
            <v>LAMBERT 2 ETENDU</v>
          </cell>
          <cell r="K291">
            <v>3392</v>
          </cell>
        </row>
        <row r="292">
          <cell r="A292" t="str">
            <v>MED</v>
          </cell>
          <cell r="B292" t="str">
            <v>33448MED</v>
          </cell>
          <cell r="C292" t="str">
            <v>ST MEDARD D'EYRANS</v>
          </cell>
          <cell r="D292" t="str">
            <v>AVE DU BEDAT</v>
          </cell>
          <cell r="E292">
            <v>4</v>
          </cell>
          <cell r="F292">
            <v>33448</v>
          </cell>
          <cell r="G292" t="str">
            <v>SAINT MEDARD D EYRANS</v>
          </cell>
          <cell r="H292">
            <v>373394</v>
          </cell>
          <cell r="I292">
            <v>1972722</v>
          </cell>
          <cell r="J292" t="str">
            <v>LAMBERT 2 ETENDU</v>
          </cell>
          <cell r="K292">
            <v>2766</v>
          </cell>
        </row>
        <row r="293">
          <cell r="A293" t="str">
            <v>MEK</v>
          </cell>
          <cell r="B293" t="str">
            <v>33063MEK</v>
          </cell>
          <cell r="C293" t="str">
            <v>MERIADECK</v>
          </cell>
          <cell r="D293" t="str">
            <v>TERR FRONT DU MEDOC</v>
          </cell>
        </row>
        <row r="293">
          <cell r="F293">
            <v>33063</v>
          </cell>
          <cell r="G293" t="str">
            <v>BORDEAUX</v>
          </cell>
          <cell r="H293">
            <v>368725</v>
          </cell>
          <cell r="I293">
            <v>1986285</v>
          </cell>
          <cell r="J293" t="str">
            <v>LAMBERT 2 ETENDU</v>
          </cell>
          <cell r="K293">
            <v>25767</v>
          </cell>
        </row>
        <row r="294">
          <cell r="A294" t="str">
            <v>MF2</v>
          </cell>
          <cell r="B294" t="str">
            <v>24297MF2</v>
          </cell>
          <cell r="C294" t="str">
            <v>MOULIN NEUF</v>
          </cell>
          <cell r="D294" t="str">
            <v>RUE ALEXANDRE DUMAS</v>
          </cell>
          <cell r="E294">
            <v>2</v>
          </cell>
          <cell r="F294">
            <v>24297</v>
          </cell>
          <cell r="G294" t="str">
            <v>MOULIN NEUF</v>
          </cell>
          <cell r="H294">
            <v>420907</v>
          </cell>
          <cell r="I294">
            <v>2003933</v>
          </cell>
          <cell r="J294" t="str">
            <v>LAMBERT 2 ETENDU</v>
          </cell>
          <cell r="K294">
            <v>1238</v>
          </cell>
        </row>
        <row r="295">
          <cell r="A295" t="str">
            <v>MIO</v>
          </cell>
          <cell r="B295" t="str">
            <v>33284MIO</v>
          </cell>
          <cell r="C295" t="str">
            <v>MIOS</v>
          </cell>
          <cell r="D295" t="str">
            <v>AV DE LA REPUBLIQUE</v>
          </cell>
        </row>
        <row r="295">
          <cell r="F295">
            <v>33284</v>
          </cell>
          <cell r="G295" t="str">
            <v>MIOS</v>
          </cell>
          <cell r="H295">
            <v>339725</v>
          </cell>
          <cell r="I295">
            <v>1961626</v>
          </cell>
          <cell r="J295" t="str">
            <v>LAMBERT 2 ETENDU</v>
          </cell>
          <cell r="K295">
            <v>2733</v>
          </cell>
        </row>
        <row r="296">
          <cell r="A296" t="str">
            <v>MIQ</v>
          </cell>
          <cell r="B296" t="str">
            <v>33529MIQ</v>
          </cell>
          <cell r="C296" t="str">
            <v>MIQUELOTS</v>
          </cell>
          <cell r="D296" t="str">
            <v>ALL DES CHANTERELLES</v>
          </cell>
          <cell r="E296">
            <v>1</v>
          </cell>
          <cell r="F296">
            <v>33529</v>
          </cell>
          <cell r="G296" t="str">
            <v>LA TESTE DE BUCH</v>
          </cell>
          <cell r="H296">
            <v>324315</v>
          </cell>
          <cell r="I296">
            <v>1963032</v>
          </cell>
          <cell r="J296" t="str">
            <v>LAMBERT 2 ETENDU</v>
          </cell>
          <cell r="K296">
            <v>2495</v>
          </cell>
        </row>
        <row r="297">
          <cell r="A297" t="str">
            <v>MMO</v>
          </cell>
          <cell r="B297" t="str">
            <v>33274MMO</v>
          </cell>
          <cell r="C297" t="str">
            <v>MARTILLAC MONTESQUIEU</v>
          </cell>
          <cell r="D297" t="str">
            <v>ZI TECHNOPOLE</v>
          </cell>
        </row>
        <row r="297">
          <cell r="F297">
            <v>33274</v>
          </cell>
          <cell r="G297" t="str">
            <v>MARTILLAC</v>
          </cell>
          <cell r="H297">
            <v>368724</v>
          </cell>
          <cell r="I297">
            <v>1972288</v>
          </cell>
          <cell r="J297" t="str">
            <v>LAMBERT 2 ETENDU</v>
          </cell>
          <cell r="K297">
            <v>213</v>
          </cell>
        </row>
        <row r="298">
          <cell r="A298" t="str">
            <v>MNT</v>
          </cell>
          <cell r="B298" t="str">
            <v>24276MNT</v>
          </cell>
          <cell r="C298" t="str">
            <v>MONESTIER</v>
          </cell>
          <cell r="D298" t="str">
            <v>BOURG</v>
          </cell>
        </row>
        <row r="298">
          <cell r="F298">
            <v>24276</v>
          </cell>
          <cell r="G298" t="str">
            <v>MONESTIER</v>
          </cell>
          <cell r="H298">
            <v>440806</v>
          </cell>
          <cell r="I298">
            <v>1976770</v>
          </cell>
          <cell r="J298" t="str">
            <v>LAMBERT 2 ETENDU</v>
          </cell>
          <cell r="K298">
            <v>310</v>
          </cell>
        </row>
        <row r="299">
          <cell r="A299" t="str">
            <v>MOC</v>
          </cell>
          <cell r="B299" t="str">
            <v>33214MOC</v>
          </cell>
          <cell r="C299" t="str">
            <v>LE MOUTCHIC</v>
          </cell>
          <cell r="D299" t="str">
            <v>RUE DE LA POSTE MOUTCHIC</v>
          </cell>
          <cell r="E299">
            <v>12</v>
          </cell>
          <cell r="F299">
            <v>33214</v>
          </cell>
          <cell r="G299" t="str">
            <v>LACANAU</v>
          </cell>
          <cell r="H299">
            <v>326196</v>
          </cell>
          <cell r="I299">
            <v>2006351</v>
          </cell>
          <cell r="J299" t="str">
            <v>LAMBERT 2 ETENDU</v>
          </cell>
          <cell r="K299">
            <v>833</v>
          </cell>
        </row>
        <row r="300">
          <cell r="A300" t="str">
            <v>MOS</v>
          </cell>
          <cell r="B300" t="str">
            <v>33293MOS</v>
          </cell>
          <cell r="C300" t="str">
            <v>MONTUSSAN</v>
          </cell>
          <cell r="D300" t="str">
            <v>RTE DE LA LAURENCE</v>
          </cell>
          <cell r="E300">
            <v>2</v>
          </cell>
          <cell r="F300">
            <v>33293</v>
          </cell>
          <cell r="G300" t="str">
            <v>MONTUSSAN</v>
          </cell>
          <cell r="H300">
            <v>382872</v>
          </cell>
          <cell r="I300">
            <v>1989995</v>
          </cell>
          <cell r="J300" t="str">
            <v>LAMBERT 2 ETENDU</v>
          </cell>
          <cell r="K300">
            <v>4050</v>
          </cell>
        </row>
        <row r="301">
          <cell r="A301" t="str">
            <v>MOU</v>
          </cell>
          <cell r="B301" t="str">
            <v>33009MOU</v>
          </cell>
          <cell r="C301" t="str">
            <v>LE MOULLEAU</v>
          </cell>
          <cell r="D301" t="str">
            <v>AV GABRIELE D ANNUNZIO</v>
          </cell>
          <cell r="E301">
            <v>34</v>
          </cell>
          <cell r="F301">
            <v>33009</v>
          </cell>
          <cell r="G301" t="str">
            <v>ARCACHON</v>
          </cell>
          <cell r="H301">
            <v>319335</v>
          </cell>
          <cell r="I301">
            <v>1966593</v>
          </cell>
          <cell r="J301" t="str">
            <v>LAMBERT 2 ETENDU</v>
          </cell>
          <cell r="K301">
            <v>3441</v>
          </cell>
        </row>
        <row r="302">
          <cell r="A302" t="str">
            <v>MOV</v>
          </cell>
          <cell r="B302" t="str">
            <v>33540MOV</v>
          </cell>
          <cell r="C302" t="str">
            <v>MONTALIVET</v>
          </cell>
          <cell r="D302" t="str">
            <v>PL DES CIRQUES</v>
          </cell>
          <cell r="E302">
            <v>1</v>
          </cell>
          <cell r="F302">
            <v>33540</v>
          </cell>
          <cell r="G302" t="str">
            <v>VENDAYS MONTALIVET</v>
          </cell>
          <cell r="H302">
            <v>326429</v>
          </cell>
          <cell r="I302">
            <v>2048381</v>
          </cell>
          <cell r="J302" t="str">
            <v>LAMBERT 2 ETENDU</v>
          </cell>
          <cell r="K302">
            <v>1222</v>
          </cell>
        </row>
        <row r="303">
          <cell r="A303" t="str">
            <v>MPT</v>
          </cell>
          <cell r="B303" t="str">
            <v>33281MPT</v>
          </cell>
          <cell r="C303" t="str">
            <v>MERIGNAC AEROPORT</v>
          </cell>
          <cell r="D303" t="str">
            <v>AV RENE CASSIN</v>
          </cell>
        </row>
        <row r="303">
          <cell r="F303">
            <v>33281</v>
          </cell>
          <cell r="G303" t="str">
            <v>MERIGNAC</v>
          </cell>
          <cell r="H303">
            <v>360049</v>
          </cell>
          <cell r="I303">
            <v>1986065</v>
          </cell>
          <cell r="J303" t="str">
            <v>LAMBERT 2 ETENDU</v>
          </cell>
          <cell r="K303">
            <v>171</v>
          </cell>
        </row>
        <row r="304">
          <cell r="A304" t="str">
            <v>MQ2</v>
          </cell>
          <cell r="B304" t="str">
            <v>33281MQ2</v>
          </cell>
          <cell r="C304" t="str">
            <v>MERIGNAC BECQUEREL</v>
          </cell>
          <cell r="D304" t="str">
            <v>AV HENRI BECQUEREL</v>
          </cell>
        </row>
        <row r="304">
          <cell r="F304">
            <v>33281</v>
          </cell>
          <cell r="G304" t="str">
            <v>MERIGNAC</v>
          </cell>
          <cell r="H304">
            <v>360746</v>
          </cell>
          <cell r="I304">
            <v>1986347</v>
          </cell>
          <cell r="J304" t="str">
            <v>LAMBERT 2 ETENDU</v>
          </cell>
          <cell r="K304">
            <v>730</v>
          </cell>
        </row>
        <row r="305">
          <cell r="A305" t="str">
            <v>MZR</v>
          </cell>
          <cell r="B305" t="str">
            <v>33279MZR</v>
          </cell>
          <cell r="C305" t="str">
            <v>MAZERES</v>
          </cell>
          <cell r="D305" t="str">
            <v>SARRAUTE</v>
          </cell>
          <cell r="E305">
            <v>15</v>
          </cell>
          <cell r="F305">
            <v>33279</v>
          </cell>
          <cell r="G305" t="str">
            <v>MAZERES</v>
          </cell>
          <cell r="H305">
            <v>393544</v>
          </cell>
          <cell r="I305">
            <v>1947305</v>
          </cell>
          <cell r="J305" t="str">
            <v>LAMBERT 2 ETENDU</v>
          </cell>
          <cell r="K305">
            <v>793</v>
          </cell>
        </row>
        <row r="306">
          <cell r="A306" t="str">
            <v>P3R</v>
          </cell>
          <cell r="B306" t="str">
            <v>33312P3R</v>
          </cell>
          <cell r="C306" t="str">
            <v>PAREMPUYRE</v>
          </cell>
          <cell r="D306" t="str">
            <v>RUE ANCIENNE POSTE</v>
          </cell>
        </row>
        <row r="306">
          <cell r="F306">
            <v>33312</v>
          </cell>
          <cell r="G306" t="str">
            <v>PAREMPUYRE</v>
          </cell>
          <cell r="H306">
            <v>368105</v>
          </cell>
          <cell r="I306">
            <v>1998417</v>
          </cell>
          <cell r="J306" t="str">
            <v>LAMBERT 2 ETENDU</v>
          </cell>
          <cell r="K306">
            <v>1933</v>
          </cell>
        </row>
        <row r="307">
          <cell r="A307" t="str">
            <v>PAC</v>
          </cell>
          <cell r="B307" t="str">
            <v>33318PAC</v>
          </cell>
          <cell r="C307" t="str">
            <v>PESSAC</v>
          </cell>
          <cell r="D307" t="str">
            <v>RUE ADRIEN DUCOURT</v>
          </cell>
          <cell r="E307">
            <v>6</v>
          </cell>
          <cell r="F307">
            <v>33318</v>
          </cell>
          <cell r="G307" t="str">
            <v>PESSAC</v>
          </cell>
          <cell r="H307">
            <v>365292</v>
          </cell>
          <cell r="I307">
            <v>1982784</v>
          </cell>
          <cell r="J307" t="str">
            <v>LAMBERT 2 ETENDU</v>
          </cell>
          <cell r="K307">
            <v>12181</v>
          </cell>
        </row>
        <row r="308">
          <cell r="A308" t="str">
            <v>PAI</v>
          </cell>
          <cell r="B308" t="str">
            <v>33311PAI</v>
          </cell>
          <cell r="C308" t="str">
            <v>PAILLET</v>
          </cell>
          <cell r="D308" t="str">
            <v>AVE DU CHENE VERT</v>
          </cell>
          <cell r="E308" t="str">
            <v>2B</v>
          </cell>
          <cell r="F308">
            <v>33311</v>
          </cell>
          <cell r="G308" t="str">
            <v>PAILLET</v>
          </cell>
          <cell r="H308">
            <v>385632</v>
          </cell>
          <cell r="I308">
            <v>1968800</v>
          </cell>
          <cell r="J308" t="str">
            <v>LAMBERT 2 ETENDU</v>
          </cell>
          <cell r="K308">
            <v>1021</v>
          </cell>
        </row>
        <row r="309">
          <cell r="A309" t="str">
            <v>PAU</v>
          </cell>
          <cell r="B309" t="str">
            <v>33314PAU</v>
          </cell>
          <cell r="C309" t="str">
            <v>PAUILLAC</v>
          </cell>
          <cell r="D309" t="str">
            <v>RUE DU MAR JUIN</v>
          </cell>
        </row>
        <row r="309">
          <cell r="F309">
            <v>33314</v>
          </cell>
          <cell r="G309" t="str">
            <v>PAUILLAC</v>
          </cell>
          <cell r="H309">
            <v>357175</v>
          </cell>
          <cell r="I309">
            <v>2027128</v>
          </cell>
          <cell r="J309" t="str">
            <v>LAMBERT 2 ETENDU</v>
          </cell>
          <cell r="K309">
            <v>2936</v>
          </cell>
        </row>
        <row r="310">
          <cell r="A310" t="str">
            <v>PDM</v>
          </cell>
          <cell r="B310" t="str">
            <v>33550PDM</v>
          </cell>
          <cell r="C310" t="str">
            <v>PONT DE LA MAYE</v>
          </cell>
          <cell r="D310" t="str">
            <v>AV DU MAR LECLERC</v>
          </cell>
          <cell r="E310">
            <v>2</v>
          </cell>
          <cell r="F310">
            <v>33550</v>
          </cell>
          <cell r="G310" t="str">
            <v>VILLENAVE D'ORNON</v>
          </cell>
          <cell r="H310">
            <v>370179</v>
          </cell>
          <cell r="I310">
            <v>1979893</v>
          </cell>
          <cell r="J310" t="str">
            <v>LAMBERT 2 ETENDU</v>
          </cell>
          <cell r="K310">
            <v>11436</v>
          </cell>
        </row>
        <row r="311">
          <cell r="A311" t="str">
            <v>PEL</v>
          </cell>
          <cell r="B311" t="str">
            <v>33316PEL</v>
          </cell>
          <cell r="C311" t="str">
            <v>PELLEGRUE</v>
          </cell>
          <cell r="D311" t="str">
            <v>RTE DE DURAS</v>
          </cell>
          <cell r="E311" t="str">
            <v>9B</v>
          </cell>
          <cell r="F311">
            <v>33316</v>
          </cell>
          <cell r="G311" t="str">
            <v>PELLEGRUE</v>
          </cell>
          <cell r="H311">
            <v>421115</v>
          </cell>
          <cell r="I311">
            <v>1973721</v>
          </cell>
          <cell r="J311" t="str">
            <v>LAMBERT 2 ETENDU</v>
          </cell>
          <cell r="K311">
            <v>857</v>
          </cell>
        </row>
        <row r="312">
          <cell r="A312" t="str">
            <v>PES</v>
          </cell>
          <cell r="B312" t="str">
            <v>33319PES</v>
          </cell>
          <cell r="C312" t="str">
            <v>PESSAC SUR DORDOGNE</v>
          </cell>
          <cell r="D312" t="str">
            <v>LE BOURG</v>
          </cell>
        </row>
        <row r="312">
          <cell r="F312">
            <v>33319</v>
          </cell>
          <cell r="G312" t="str">
            <v>PESSAC SUR DORDOGNE</v>
          </cell>
          <cell r="H312">
            <v>421327</v>
          </cell>
          <cell r="I312">
            <v>1982347</v>
          </cell>
          <cell r="J312" t="str">
            <v>LAMBERT 2 ETENDU</v>
          </cell>
          <cell r="K312">
            <v>822</v>
          </cell>
        </row>
        <row r="313">
          <cell r="A313" t="str">
            <v>PGE</v>
          </cell>
          <cell r="B313" t="str">
            <v>33333PGE</v>
          </cell>
          <cell r="C313" t="str">
            <v>LE PORGE</v>
          </cell>
          <cell r="D313" t="str">
            <v>PL ST SEURIN</v>
          </cell>
          <cell r="E313">
            <v>5</v>
          </cell>
          <cell r="F313">
            <v>33333</v>
          </cell>
          <cell r="G313" t="str">
            <v>LE PORGE</v>
          </cell>
          <cell r="H313">
            <v>328952</v>
          </cell>
          <cell r="I313">
            <v>1991649</v>
          </cell>
          <cell r="J313" t="str">
            <v>LAMBERT 2 ETENDU</v>
          </cell>
          <cell r="K313">
            <v>1344</v>
          </cell>
        </row>
        <row r="314">
          <cell r="A314" t="str">
            <v>PHI</v>
          </cell>
          <cell r="B314" t="str">
            <v>33461PHI</v>
          </cell>
          <cell r="C314" t="str">
            <v>ST PHILIPPE D'AIGUILLE</v>
          </cell>
          <cell r="D314" t="str">
            <v>BOURG OUEST</v>
          </cell>
        </row>
        <row r="314">
          <cell r="F314">
            <v>33461</v>
          </cell>
          <cell r="G314" t="str">
            <v>ST PHILIPPE D AIGUILLE</v>
          </cell>
          <cell r="H314">
            <v>412908</v>
          </cell>
          <cell r="I314">
            <v>1992892</v>
          </cell>
          <cell r="J314" t="str">
            <v>LAMBERT 2 ETENDU</v>
          </cell>
          <cell r="K314">
            <v>505</v>
          </cell>
        </row>
        <row r="315">
          <cell r="A315" t="str">
            <v>PIC</v>
          </cell>
          <cell r="B315" t="str">
            <v>33281PIC</v>
          </cell>
          <cell r="C315" t="str">
            <v>PICHEY</v>
          </cell>
          <cell r="D315" t="str">
            <v>AV HENRI VIGNEAU</v>
          </cell>
        </row>
        <row r="315">
          <cell r="F315">
            <v>33281</v>
          </cell>
          <cell r="G315" t="str">
            <v>MERIGNAC</v>
          </cell>
          <cell r="H315">
            <v>362420</v>
          </cell>
          <cell r="I315">
            <v>1986560</v>
          </cell>
          <cell r="J315" t="str">
            <v>LAMBERT 2 ETENDU</v>
          </cell>
          <cell r="K315">
            <v>12922</v>
          </cell>
        </row>
        <row r="316">
          <cell r="A316" t="str">
            <v>PIL</v>
          </cell>
          <cell r="B316" t="str">
            <v>33393PIL</v>
          </cell>
          <cell r="C316" t="str">
            <v>ST DENIS DE PILE</v>
          </cell>
          <cell r="D316" t="str">
            <v>AVE F MITTERRAND</v>
          </cell>
        </row>
        <row r="316">
          <cell r="F316">
            <v>33393</v>
          </cell>
          <cell r="G316" t="str">
            <v>ST DENIS DE PILES</v>
          </cell>
          <cell r="H316">
            <v>399834</v>
          </cell>
          <cell r="I316">
            <v>2002175</v>
          </cell>
          <cell r="J316" t="str">
            <v>LAMBERT 2 ETENDU</v>
          </cell>
          <cell r="K316">
            <v>2429</v>
          </cell>
        </row>
        <row r="317">
          <cell r="A317" t="str">
            <v>PLG</v>
          </cell>
          <cell r="B317" t="str">
            <v>33309PLG</v>
          </cell>
          <cell r="C317" t="str">
            <v>PLAUTIGNAN</v>
          </cell>
          <cell r="D317" t="str">
            <v>RTE D ORDONNAC</v>
          </cell>
          <cell r="E317">
            <v>5</v>
          </cell>
          <cell r="F317">
            <v>33309</v>
          </cell>
          <cell r="G317" t="str">
            <v>ORDONNAC EN MEDOC</v>
          </cell>
          <cell r="H317">
            <v>350138</v>
          </cell>
          <cell r="I317">
            <v>2039070</v>
          </cell>
          <cell r="J317" t="str">
            <v>LAMBERT 2 ETENDU</v>
          </cell>
          <cell r="K317">
            <v>547</v>
          </cell>
        </row>
        <row r="318">
          <cell r="A318" t="str">
            <v>PON</v>
          </cell>
          <cell r="B318" t="str">
            <v>33159PON</v>
          </cell>
          <cell r="C318" t="str">
            <v>LE PONTET</v>
          </cell>
          <cell r="D318" t="str">
            <v>RTE BLAYE</v>
          </cell>
        </row>
        <row r="318">
          <cell r="F318">
            <v>33159</v>
          </cell>
          <cell r="G318" t="str">
            <v>ETAULIERS</v>
          </cell>
          <cell r="H318">
            <v>370845</v>
          </cell>
          <cell r="I318">
            <v>2027430</v>
          </cell>
          <cell r="J318" t="str">
            <v>LAMBERT 2 ETENDU</v>
          </cell>
          <cell r="K318">
            <v>2226</v>
          </cell>
        </row>
        <row r="319">
          <cell r="A319" t="str">
            <v>POT</v>
          </cell>
          <cell r="B319" t="str">
            <v>33334POT</v>
          </cell>
          <cell r="C319" t="str">
            <v>PORTETS</v>
          </cell>
          <cell r="D319" t="str">
            <v>CHE DE HIQUEYROTS</v>
          </cell>
          <cell r="E319">
            <v>1</v>
          </cell>
          <cell r="F319">
            <v>33334</v>
          </cell>
          <cell r="G319" t="str">
            <v>PORTETS</v>
          </cell>
          <cell r="H319">
            <v>381813</v>
          </cell>
          <cell r="I319">
            <v>1969706</v>
          </cell>
          <cell r="J319" t="str">
            <v>LAMBERT 2 ETENDU</v>
          </cell>
          <cell r="K319">
            <v>3873</v>
          </cell>
        </row>
        <row r="320">
          <cell r="A320" t="str">
            <v>PRE</v>
          </cell>
          <cell r="B320" t="str">
            <v>33336PRE</v>
          </cell>
          <cell r="C320" t="str">
            <v>PRECHAC</v>
          </cell>
          <cell r="D320" t="str">
            <v>AV DE LA REPUBLIQUE</v>
          </cell>
          <cell r="E320">
            <v>26</v>
          </cell>
          <cell r="F320">
            <v>33336</v>
          </cell>
          <cell r="G320" t="str">
            <v>PRECHAC</v>
          </cell>
          <cell r="H320">
            <v>385808</v>
          </cell>
          <cell r="I320">
            <v>1937088</v>
          </cell>
          <cell r="J320" t="str">
            <v>LAMBERT 2 ETENDU</v>
          </cell>
          <cell r="K320">
            <v>568</v>
          </cell>
        </row>
        <row r="321">
          <cell r="A321" t="str">
            <v>PUC</v>
          </cell>
          <cell r="B321" t="str">
            <v>33413PUC</v>
          </cell>
          <cell r="C321" t="str">
            <v>ST GERMAIN DU PUCH</v>
          </cell>
          <cell r="D321" t="str">
            <v>RUE EGLISE</v>
          </cell>
          <cell r="E321">
            <v>30</v>
          </cell>
          <cell r="F321">
            <v>33413</v>
          </cell>
          <cell r="G321" t="str">
            <v>ST GERMAIN DU PUCH</v>
          </cell>
          <cell r="H321">
            <v>389904</v>
          </cell>
          <cell r="I321">
            <v>1987504</v>
          </cell>
          <cell r="J321" t="str">
            <v>LAMBERT 2 ETENDU</v>
          </cell>
          <cell r="K321">
            <v>1392</v>
          </cell>
        </row>
        <row r="322">
          <cell r="A322" t="str">
            <v>PUG</v>
          </cell>
          <cell r="B322" t="str">
            <v>33341PUG</v>
          </cell>
          <cell r="C322" t="str">
            <v>PUGNAC</v>
          </cell>
          <cell r="D322" t="str">
            <v>L EGLISE</v>
          </cell>
        </row>
        <row r="322">
          <cell r="F322">
            <v>33341</v>
          </cell>
          <cell r="G322" t="str">
            <v>PUGNAC</v>
          </cell>
          <cell r="H322">
            <v>377010</v>
          </cell>
          <cell r="I322">
            <v>2013279</v>
          </cell>
          <cell r="J322" t="str">
            <v>LAMBERT 2 ETENDU</v>
          </cell>
          <cell r="K322">
            <v>1454</v>
          </cell>
        </row>
        <row r="323">
          <cell r="A323" t="str">
            <v>PUJ</v>
          </cell>
          <cell r="B323" t="str">
            <v>33344PUJ</v>
          </cell>
          <cell r="C323" t="str">
            <v>PUJOLS</v>
          </cell>
          <cell r="D323" t="str">
            <v>GOUBEYE</v>
          </cell>
        </row>
        <row r="323">
          <cell r="F323">
            <v>33344</v>
          </cell>
          <cell r="G323" t="str">
            <v>PUJOLS</v>
          </cell>
          <cell r="H323">
            <v>412596</v>
          </cell>
          <cell r="I323">
            <v>1981042</v>
          </cell>
          <cell r="J323" t="str">
            <v>LAMBERT 2 ETENDU</v>
          </cell>
          <cell r="K323">
            <v>812</v>
          </cell>
        </row>
        <row r="324">
          <cell r="A324" t="str">
            <v>PYB</v>
          </cell>
          <cell r="B324" t="str">
            <v>33346PYB</v>
          </cell>
          <cell r="C324" t="str">
            <v>PUYBARBAN</v>
          </cell>
          <cell r="D324" t="str">
            <v>LE BOURG SUD</v>
          </cell>
          <cell r="E324">
            <v>25</v>
          </cell>
          <cell r="F324">
            <v>33346</v>
          </cell>
          <cell r="G324" t="str">
            <v>PUYBARBAN</v>
          </cell>
          <cell r="H324">
            <v>407786</v>
          </cell>
          <cell r="I324">
            <v>1953079</v>
          </cell>
          <cell r="J324" t="str">
            <v>LAMBERT 2 ETENDU</v>
          </cell>
          <cell r="K324">
            <v>662</v>
          </cell>
        </row>
        <row r="325">
          <cell r="A325" t="str">
            <v>PYL</v>
          </cell>
          <cell r="B325" t="str">
            <v>33529PYL</v>
          </cell>
          <cell r="C325" t="str">
            <v>LE PYLA</v>
          </cell>
          <cell r="D325" t="str">
            <v>AV DES COURLIS PYLA</v>
          </cell>
          <cell r="E325" t="str">
            <v>6A</v>
          </cell>
          <cell r="F325">
            <v>33529</v>
          </cell>
          <cell r="G325" t="str">
            <v>LA TESTE DE BUCH</v>
          </cell>
          <cell r="H325">
            <v>319192</v>
          </cell>
          <cell r="I325">
            <v>1963891</v>
          </cell>
          <cell r="J325" t="str">
            <v>LAMBERT 2 ETENDU</v>
          </cell>
          <cell r="K325">
            <v>1331</v>
          </cell>
        </row>
        <row r="326">
          <cell r="A326" t="str">
            <v>QEY</v>
          </cell>
          <cell r="B326" t="str">
            <v>33348QEY</v>
          </cell>
          <cell r="C326" t="str">
            <v>QUEYRAC</v>
          </cell>
          <cell r="D326" t="str">
            <v>LE BOURG</v>
          </cell>
        </row>
        <row r="326">
          <cell r="F326">
            <v>33348</v>
          </cell>
          <cell r="G326" t="str">
            <v>QUEYRAC</v>
          </cell>
          <cell r="H326">
            <v>340526</v>
          </cell>
          <cell r="I326">
            <v>2045824</v>
          </cell>
          <cell r="J326" t="str">
            <v>LAMBERT 2 ETENDU</v>
          </cell>
          <cell r="K326">
            <v>670</v>
          </cell>
        </row>
        <row r="327">
          <cell r="A327" t="str">
            <v>QUE</v>
          </cell>
          <cell r="B327" t="str">
            <v>33466QUE</v>
          </cell>
          <cell r="C327" t="str">
            <v>ST QUENTIN DE BARON</v>
          </cell>
          <cell r="D327" t="str">
            <v>LE BOURG NORD</v>
          </cell>
          <cell r="E327">
            <v>46</v>
          </cell>
          <cell r="F327">
            <v>33466</v>
          </cell>
          <cell r="G327" t="str">
            <v>ST QUENTIN DE BARON</v>
          </cell>
          <cell r="H327">
            <v>392451</v>
          </cell>
          <cell r="I327">
            <v>1983334</v>
          </cell>
          <cell r="J327" t="str">
            <v>LAMBERT 2 ETENDU</v>
          </cell>
          <cell r="K327">
            <v>1941</v>
          </cell>
        </row>
        <row r="328">
          <cell r="A328" t="str">
            <v>QUI</v>
          </cell>
          <cell r="B328" t="str">
            <v>33349QUI</v>
          </cell>
          <cell r="C328" t="str">
            <v>QUINSAC</v>
          </cell>
          <cell r="D328" t="str">
            <v>RUE HENRI CHIVALEY</v>
          </cell>
          <cell r="E328" t="str">
            <v>3B</v>
          </cell>
          <cell r="F328">
            <v>33349</v>
          </cell>
          <cell r="G328" t="str">
            <v>QUINSAC</v>
          </cell>
          <cell r="H328">
            <v>376238</v>
          </cell>
          <cell r="I328">
            <v>1976898</v>
          </cell>
          <cell r="J328" t="str">
            <v>LAMBERT 2 ETENDU</v>
          </cell>
          <cell r="K328">
            <v>871</v>
          </cell>
        </row>
        <row r="329">
          <cell r="A329" t="str">
            <v>R3Q</v>
          </cell>
          <cell r="B329" t="str">
            <v>33551R3Q</v>
          </cell>
          <cell r="C329" t="str">
            <v>ROQUE DE THAU</v>
          </cell>
          <cell r="D329" t="str">
            <v>ROQUE DE THAU</v>
          </cell>
        </row>
        <row r="329">
          <cell r="F329">
            <v>33551</v>
          </cell>
          <cell r="G329" t="str">
            <v>VILLENEUVE</v>
          </cell>
          <cell r="H329">
            <v>365834</v>
          </cell>
          <cell r="I329">
            <v>2013148</v>
          </cell>
          <cell r="J329" t="str">
            <v>LAMBERT 2 ETENDU</v>
          </cell>
          <cell r="K329">
            <v>1433</v>
          </cell>
        </row>
        <row r="330">
          <cell r="A330" t="str">
            <v>RDG</v>
          </cell>
          <cell r="B330" t="str">
            <v>33468RDG</v>
          </cell>
          <cell r="C330" t="str">
            <v>STE RADEGONDE</v>
          </cell>
          <cell r="D330" t="str">
            <v>NIAUTET</v>
          </cell>
          <cell r="E330" t="str">
            <v>1B</v>
          </cell>
          <cell r="F330">
            <v>33468</v>
          </cell>
          <cell r="G330" t="str">
            <v>STE RADEGONDE</v>
          </cell>
          <cell r="H330">
            <v>416034</v>
          </cell>
          <cell r="I330">
            <v>1982620</v>
          </cell>
          <cell r="J330" t="str">
            <v>LAMBERT 2 ETENDU</v>
          </cell>
          <cell r="K330">
            <v>512</v>
          </cell>
        </row>
        <row r="331">
          <cell r="A331" t="str">
            <v>REI</v>
          </cell>
          <cell r="B331" t="str">
            <v>33351REI</v>
          </cell>
          <cell r="C331" t="str">
            <v>REIGNAC</v>
          </cell>
          <cell r="D331" t="str">
            <v>RUE DE LA LIBERATION</v>
          </cell>
          <cell r="E331" t="str">
            <v>14B</v>
          </cell>
          <cell r="F331">
            <v>33351</v>
          </cell>
          <cell r="G331" t="str">
            <v>REIGNAC</v>
          </cell>
          <cell r="H331">
            <v>376609</v>
          </cell>
          <cell r="I331">
            <v>2030067</v>
          </cell>
          <cell r="J331" t="str">
            <v>LAMBERT 2 ETENDU</v>
          </cell>
          <cell r="K331">
            <v>703</v>
          </cell>
        </row>
        <row r="332">
          <cell r="A332" t="str">
            <v>REO</v>
          </cell>
          <cell r="B332" t="str">
            <v>33352REO</v>
          </cell>
          <cell r="C332" t="str">
            <v>LA REOLE</v>
          </cell>
          <cell r="D332" t="str">
            <v>AVE GABRIEL CHAIGNE</v>
          </cell>
          <cell r="E332">
            <v>16</v>
          </cell>
          <cell r="F332">
            <v>33352</v>
          </cell>
          <cell r="G332" t="str">
            <v>LA REOLE</v>
          </cell>
          <cell r="H332">
            <v>411881</v>
          </cell>
          <cell r="I332">
            <v>1956221</v>
          </cell>
          <cell r="J332" t="str">
            <v>LAMBERT 2 ETENDU</v>
          </cell>
          <cell r="K332">
            <v>3635</v>
          </cell>
        </row>
        <row r="333">
          <cell r="A333" t="str">
            <v>RZN</v>
          </cell>
          <cell r="B333" t="str">
            <v>33350RZN</v>
          </cell>
          <cell r="C333" t="str">
            <v>RAUZAN</v>
          </cell>
          <cell r="D333" t="str">
            <v>RUE DE LANSADE</v>
          </cell>
          <cell r="E333">
            <v>8</v>
          </cell>
          <cell r="F333">
            <v>33350</v>
          </cell>
          <cell r="G333" t="str">
            <v>RAUZAN</v>
          </cell>
          <cell r="H333">
            <v>405025</v>
          </cell>
          <cell r="I333">
            <v>1978208</v>
          </cell>
          <cell r="J333" t="str">
            <v>LAMBERT 2 ETENDU</v>
          </cell>
          <cell r="K333">
            <v>1284</v>
          </cell>
        </row>
        <row r="334">
          <cell r="A334" t="str">
            <v>S3L</v>
          </cell>
          <cell r="B334" t="str">
            <v>33498S3L</v>
          </cell>
          <cell r="C334" t="str">
            <v>SALLES</v>
          </cell>
          <cell r="D334" t="str">
            <v>ALL DU CHAMP DE FOIRE</v>
          </cell>
          <cell r="E334">
            <v>1</v>
          </cell>
          <cell r="F334">
            <v>33498</v>
          </cell>
          <cell r="G334" t="str">
            <v>SALLES</v>
          </cell>
          <cell r="H334">
            <v>345286</v>
          </cell>
          <cell r="I334">
            <v>1955020</v>
          </cell>
          <cell r="J334" t="str">
            <v>LAMBERT 2 ETENDU</v>
          </cell>
          <cell r="K334">
            <v>2312</v>
          </cell>
        </row>
        <row r="335">
          <cell r="A335" t="str">
            <v>S3M</v>
          </cell>
          <cell r="B335" t="str">
            <v>33434S3M</v>
          </cell>
          <cell r="C335" t="str">
            <v>ST LOUIS DE MONTFERRAND</v>
          </cell>
          <cell r="D335" t="str">
            <v>PL DE LA MAIRIE</v>
          </cell>
          <cell r="E335">
            <v>11</v>
          </cell>
          <cell r="F335">
            <v>33434</v>
          </cell>
          <cell r="G335" t="str">
            <v>ST LOUIS DE MONTFERRAND</v>
          </cell>
          <cell r="H335">
            <v>373350</v>
          </cell>
          <cell r="I335">
            <v>1998799</v>
          </cell>
          <cell r="J335" t="str">
            <v>LAMBERT 2 ETENDU</v>
          </cell>
          <cell r="K335">
            <v>916</v>
          </cell>
        </row>
        <row r="336">
          <cell r="A336" t="str">
            <v>S3U</v>
          </cell>
          <cell r="B336" t="str">
            <v>33506S3U</v>
          </cell>
          <cell r="C336" t="str">
            <v>SAUVETERRE</v>
          </cell>
          <cell r="D336" t="str">
            <v>BLD DU 11 NOVEMBRE</v>
          </cell>
          <cell r="E336" t="str">
            <v>42B</v>
          </cell>
          <cell r="F336">
            <v>33506</v>
          </cell>
          <cell r="G336" t="str">
            <v>SAUVETERRE DE GUYENNE</v>
          </cell>
          <cell r="H336">
            <v>407659</v>
          </cell>
          <cell r="I336">
            <v>1968811</v>
          </cell>
          <cell r="J336" t="str">
            <v>LAMBERT 2 ETENDU</v>
          </cell>
          <cell r="K336">
            <v>1382</v>
          </cell>
        </row>
        <row r="337">
          <cell r="A337" t="str">
            <v>SAD</v>
          </cell>
          <cell r="B337" t="str">
            <v>33363SAD</v>
          </cell>
          <cell r="C337" t="str">
            <v>SADIRAC</v>
          </cell>
          <cell r="D337" t="str">
            <v>RTE DE CREON</v>
          </cell>
          <cell r="E337">
            <v>36</v>
          </cell>
          <cell r="F337">
            <v>33363</v>
          </cell>
          <cell r="G337" t="str">
            <v>SADIRAC</v>
          </cell>
          <cell r="H337">
            <v>382981</v>
          </cell>
          <cell r="I337">
            <v>1979602</v>
          </cell>
          <cell r="J337" t="str">
            <v>LAMBERT 2 ETENDU</v>
          </cell>
          <cell r="K337">
            <v>1821</v>
          </cell>
        </row>
        <row r="338">
          <cell r="A338" t="str">
            <v>SAN</v>
          </cell>
          <cell r="B338" t="str">
            <v>40287SAN</v>
          </cell>
          <cell r="C338" t="str">
            <v>SANGUINET</v>
          </cell>
          <cell r="D338" t="str">
            <v>AV COTE D ARGENT</v>
          </cell>
          <cell r="E338">
            <v>146</v>
          </cell>
          <cell r="F338">
            <v>40287</v>
          </cell>
          <cell r="G338" t="str">
            <v>SANGUINET</v>
          </cell>
          <cell r="H338">
            <v>328600</v>
          </cell>
          <cell r="I338">
            <v>1948487</v>
          </cell>
          <cell r="J338" t="str">
            <v>LAMBERT 2 ETENDU</v>
          </cell>
          <cell r="K338">
            <v>1970</v>
          </cell>
        </row>
        <row r="339">
          <cell r="A339" t="str">
            <v>SAT</v>
          </cell>
          <cell r="B339" t="str">
            <v>33504SAT</v>
          </cell>
          <cell r="C339" t="str">
            <v>SAUTERNES</v>
          </cell>
          <cell r="D339" t="str">
            <v>RUE PRINCIPALE</v>
          </cell>
          <cell r="E339">
            <v>8</v>
          </cell>
          <cell r="F339">
            <v>33504</v>
          </cell>
          <cell r="G339" t="str">
            <v>SAUTERNES</v>
          </cell>
          <cell r="H339">
            <v>386961</v>
          </cell>
          <cell r="I339">
            <v>1951539</v>
          </cell>
          <cell r="J339" t="str">
            <v>LAMBERT 2 ETENDU</v>
          </cell>
          <cell r="K339">
            <v>906</v>
          </cell>
        </row>
        <row r="340">
          <cell r="A340" t="str">
            <v>SAV</v>
          </cell>
          <cell r="B340" t="str">
            <v>33125SAV</v>
          </cell>
          <cell r="C340" t="str">
            <v>ST SAUVEUR</v>
          </cell>
          <cell r="D340" t="str">
            <v>RTE DU PARADIS</v>
          </cell>
          <cell r="E340">
            <v>1</v>
          </cell>
          <cell r="F340">
            <v>33125</v>
          </cell>
          <cell r="G340" t="str">
            <v>CISSAC MEDOC</v>
          </cell>
          <cell r="H340">
            <v>350991</v>
          </cell>
          <cell r="I340">
            <v>2028961</v>
          </cell>
          <cell r="J340" t="str">
            <v>LAMBERT 2 ETENDU</v>
          </cell>
          <cell r="K340">
            <v>558</v>
          </cell>
        </row>
        <row r="341">
          <cell r="A341" t="str">
            <v>SEL</v>
          </cell>
          <cell r="B341" t="str">
            <v>33474SEL</v>
          </cell>
          <cell r="C341" t="str">
            <v>ST SELVE</v>
          </cell>
          <cell r="D341" t="str">
            <v>RUE DES ECOLES</v>
          </cell>
          <cell r="E341">
            <v>1</v>
          </cell>
          <cell r="F341">
            <v>33474</v>
          </cell>
          <cell r="G341" t="str">
            <v>SAINT SELVE</v>
          </cell>
          <cell r="H341">
            <v>376549</v>
          </cell>
          <cell r="I341">
            <v>1967272</v>
          </cell>
          <cell r="J341" t="str">
            <v>LAMBERT 2 ETENDU</v>
          </cell>
          <cell r="K341">
            <v>1412</v>
          </cell>
        </row>
        <row r="342">
          <cell r="A342" t="str">
            <v>SMG</v>
          </cell>
          <cell r="B342" t="str">
            <v>33436SMG</v>
          </cell>
          <cell r="C342" t="str">
            <v>ST MAGNE</v>
          </cell>
          <cell r="D342" t="str">
            <v>RTE DE BORDEAUX</v>
          </cell>
          <cell r="E342" t="str">
            <v>39B</v>
          </cell>
          <cell r="F342">
            <v>33436</v>
          </cell>
          <cell r="G342" t="str">
            <v>ST MAGNE</v>
          </cell>
          <cell r="H342">
            <v>363042</v>
          </cell>
          <cell r="I342">
            <v>1953650</v>
          </cell>
          <cell r="J342" t="str">
            <v>LAMBERT 2 ETENDU</v>
          </cell>
          <cell r="K342">
            <v>394</v>
          </cell>
        </row>
        <row r="343">
          <cell r="A343" t="str">
            <v>SMJ</v>
          </cell>
          <cell r="B343" t="str">
            <v>33449SMJ</v>
          </cell>
          <cell r="C343" t="str">
            <v>ST MEDARD EN JALLES</v>
          </cell>
          <cell r="D343" t="str">
            <v>RTE DE ST AUBIN</v>
          </cell>
          <cell r="E343">
            <v>9</v>
          </cell>
          <cell r="F343">
            <v>33449</v>
          </cell>
          <cell r="G343" t="str">
            <v>ST MEDARD EN JALLES</v>
          </cell>
          <cell r="H343">
            <v>358740</v>
          </cell>
          <cell r="I343">
            <v>1993135</v>
          </cell>
          <cell r="J343" t="str">
            <v>LAMBERT 2 ETENDU</v>
          </cell>
          <cell r="K343">
            <v>17150</v>
          </cell>
        </row>
        <row r="344">
          <cell r="A344" t="str">
            <v>SOU</v>
          </cell>
          <cell r="B344" t="str">
            <v>33514SOU</v>
          </cell>
          <cell r="C344" t="str">
            <v>SOULAC SUR MER</v>
          </cell>
          <cell r="D344" t="str">
            <v>RUE LAPORTE E J J</v>
          </cell>
        </row>
        <row r="344">
          <cell r="F344">
            <v>33514</v>
          </cell>
          <cell r="G344" t="str">
            <v>SOULAC SUR MER</v>
          </cell>
          <cell r="H344">
            <v>330110</v>
          </cell>
          <cell r="I344">
            <v>2062876</v>
          </cell>
          <cell r="J344" t="str">
            <v>LAMBERT 2 ETENDU</v>
          </cell>
          <cell r="K344">
            <v>2911</v>
          </cell>
        </row>
        <row r="345">
          <cell r="A345" t="str">
            <v>SS4</v>
          </cell>
          <cell r="B345" t="str">
            <v>47229SS4</v>
          </cell>
          <cell r="C345" t="str">
            <v>ST ASTIER DE DURAS</v>
          </cell>
          <cell r="D345" t="str">
            <v>LE BOURG</v>
          </cell>
        </row>
        <row r="345">
          <cell r="F345">
            <v>47229</v>
          </cell>
          <cell r="G345" t="str">
            <v>SAINT ASTIER</v>
          </cell>
          <cell r="H345">
            <v>435002</v>
          </cell>
          <cell r="I345">
            <v>1971859</v>
          </cell>
          <cell r="J345" t="str">
            <v>LAMBERT 2 ETENDU</v>
          </cell>
          <cell r="K345">
            <v>711</v>
          </cell>
        </row>
        <row r="346">
          <cell r="A346" t="str">
            <v>SUL</v>
          </cell>
          <cell r="B346" t="str">
            <v>33483SUL</v>
          </cell>
          <cell r="C346" t="str">
            <v>ST SULPICE</v>
          </cell>
          <cell r="D346" t="str">
            <v>RTE DE BORDEAUX</v>
          </cell>
          <cell r="E346" t="str">
            <v>5B</v>
          </cell>
          <cell r="F346">
            <v>33483</v>
          </cell>
          <cell r="G346" t="str">
            <v>ST SULPICE ET CAMEYRAC</v>
          </cell>
          <cell r="H346">
            <v>384172</v>
          </cell>
          <cell r="I346">
            <v>1993995</v>
          </cell>
          <cell r="J346" t="str">
            <v>LAMBERT 2 ETENDU</v>
          </cell>
          <cell r="K346">
            <v>1546</v>
          </cell>
        </row>
        <row r="347">
          <cell r="A347" t="str">
            <v>SVY</v>
          </cell>
          <cell r="B347" t="str">
            <v>33473SVY</v>
          </cell>
          <cell r="C347" t="str">
            <v>ST SAVIN DE BLAYE</v>
          </cell>
          <cell r="D347" t="str">
            <v>RUE C JOUBERT</v>
          </cell>
          <cell r="E347">
            <v>40</v>
          </cell>
          <cell r="F347">
            <v>33473</v>
          </cell>
          <cell r="G347" t="str">
            <v>ST SAVIN</v>
          </cell>
          <cell r="H347">
            <v>381034</v>
          </cell>
          <cell r="I347">
            <v>2019595</v>
          </cell>
          <cell r="J347" t="str">
            <v>LAMBERT 2 ETENDU</v>
          </cell>
          <cell r="K347">
            <v>1225</v>
          </cell>
        </row>
        <row r="348">
          <cell r="A348" t="str">
            <v>SYM</v>
          </cell>
          <cell r="B348" t="str">
            <v>33484SYM</v>
          </cell>
          <cell r="C348" t="str">
            <v>ST SYMPHORIEN</v>
          </cell>
          <cell r="D348" t="str">
            <v>RUE DU QUATORZE JUILLET</v>
          </cell>
          <cell r="E348">
            <v>39</v>
          </cell>
          <cell r="F348">
            <v>33484</v>
          </cell>
          <cell r="G348" t="str">
            <v>SAINT SYMPHORIEN</v>
          </cell>
          <cell r="H348">
            <v>374738</v>
          </cell>
          <cell r="I348">
            <v>1940788</v>
          </cell>
          <cell r="J348" t="str">
            <v>LAMBERT 2 ETENDU</v>
          </cell>
          <cell r="K348">
            <v>1006</v>
          </cell>
        </row>
        <row r="349">
          <cell r="A349" t="str">
            <v>T2S</v>
          </cell>
          <cell r="B349" t="str">
            <v>33535T2S</v>
          </cell>
          <cell r="C349" t="str">
            <v>TRESSES</v>
          </cell>
          <cell r="D349" t="str">
            <v>AVE DE BRANNE</v>
          </cell>
        </row>
        <row r="349">
          <cell r="F349">
            <v>33535</v>
          </cell>
          <cell r="G349" t="str">
            <v>TRESSES</v>
          </cell>
          <cell r="H349">
            <v>377094</v>
          </cell>
          <cell r="I349">
            <v>1985879</v>
          </cell>
          <cell r="J349" t="str">
            <v>LAMBERT 2 ETENDU</v>
          </cell>
          <cell r="K349">
            <v>1015</v>
          </cell>
        </row>
        <row r="350">
          <cell r="A350" t="str">
            <v>TAG</v>
          </cell>
          <cell r="B350" t="str">
            <v>33523TAG</v>
          </cell>
          <cell r="C350" t="str">
            <v>TARGON</v>
          </cell>
          <cell r="D350" t="str">
            <v>RUE RENE PEZAT</v>
          </cell>
          <cell r="E350">
            <v>11</v>
          </cell>
          <cell r="F350">
            <v>33523</v>
          </cell>
          <cell r="G350" t="str">
            <v>TARGON</v>
          </cell>
          <cell r="H350">
            <v>393898</v>
          </cell>
          <cell r="I350">
            <v>1973924</v>
          </cell>
          <cell r="J350" t="str">
            <v>LAMBERT 2 ETENDU</v>
          </cell>
          <cell r="K350">
            <v>1282</v>
          </cell>
        </row>
        <row r="351">
          <cell r="A351" t="str">
            <v>TAL</v>
          </cell>
          <cell r="B351" t="str">
            <v>33522TAL</v>
          </cell>
          <cell r="C351" t="str">
            <v>TALENCE</v>
          </cell>
          <cell r="D351" t="str">
            <v>AV GEORGES LASSERRE</v>
          </cell>
          <cell r="E351">
            <v>1</v>
          </cell>
          <cell r="F351">
            <v>33522</v>
          </cell>
          <cell r="G351" t="str">
            <v>TALENCE</v>
          </cell>
          <cell r="H351">
            <v>368269</v>
          </cell>
          <cell r="I351">
            <v>1982648</v>
          </cell>
          <cell r="J351" t="str">
            <v>LAMBERT 2 ETENDU</v>
          </cell>
          <cell r="K351">
            <v>19950</v>
          </cell>
        </row>
        <row r="352">
          <cell r="A352" t="str">
            <v>TDO</v>
          </cell>
          <cell r="B352" t="str">
            <v>33519TDO</v>
          </cell>
          <cell r="C352" t="str">
            <v>TAILLAN MEDOC</v>
          </cell>
          <cell r="D352" t="str">
            <v>RUE MAISON DES JEUNES</v>
          </cell>
        </row>
        <row r="352">
          <cell r="F352">
            <v>33519</v>
          </cell>
          <cell r="G352" t="str">
            <v>LE TAILLAN-MEDOC</v>
          </cell>
          <cell r="H352">
            <v>362661</v>
          </cell>
          <cell r="I352">
            <v>1994097</v>
          </cell>
          <cell r="J352" t="str">
            <v>LAMBERT 2 ETENDU</v>
          </cell>
          <cell r="K352">
            <v>1896</v>
          </cell>
        </row>
        <row r="353">
          <cell r="A353" t="str">
            <v>TEI</v>
          </cell>
          <cell r="B353" t="str">
            <v>33527TEI</v>
          </cell>
          <cell r="C353" t="str">
            <v>LE TEICH</v>
          </cell>
          <cell r="D353" t="str">
            <v>AV DE LA COTE D ARGENT</v>
          </cell>
          <cell r="E353">
            <v>51</v>
          </cell>
          <cell r="F353">
            <v>33527</v>
          </cell>
          <cell r="G353" t="str">
            <v>LE TEICH</v>
          </cell>
          <cell r="H353">
            <v>333479</v>
          </cell>
          <cell r="I353">
            <v>1964966</v>
          </cell>
          <cell r="J353" t="str">
            <v>LAMBERT 2 ETENDU</v>
          </cell>
          <cell r="K353">
            <v>3426</v>
          </cell>
        </row>
        <row r="354">
          <cell r="A354" t="str">
            <v>TES</v>
          </cell>
          <cell r="B354" t="str">
            <v>33529TES</v>
          </cell>
          <cell r="C354" t="str">
            <v>LA TESTE</v>
          </cell>
          <cell r="D354" t="str">
            <v>ALL CLEMENCEAU</v>
          </cell>
          <cell r="E354">
            <v>2</v>
          </cell>
          <cell r="F354">
            <v>33529</v>
          </cell>
          <cell r="G354" t="str">
            <v>LA TESTE DE BUCH</v>
          </cell>
          <cell r="H354">
            <v>323367</v>
          </cell>
          <cell r="I354">
            <v>1965031</v>
          </cell>
          <cell r="J354" t="str">
            <v>LAMBERT 2 ETENDU</v>
          </cell>
          <cell r="K354">
            <v>7698</v>
          </cell>
        </row>
        <row r="355">
          <cell r="A355" t="str">
            <v>TLS</v>
          </cell>
          <cell r="B355" t="str">
            <v>33521TLS</v>
          </cell>
          <cell r="C355" t="str">
            <v>CSN TALAIS</v>
          </cell>
          <cell r="D355" t="str">
            <v>RTE DU BOURG</v>
          </cell>
          <cell r="E355" t="str">
            <v>6T</v>
          </cell>
          <cell r="F355">
            <v>33521</v>
          </cell>
          <cell r="G355" t="str">
            <v>TALAIS</v>
          </cell>
          <cell r="H355">
            <v>334591</v>
          </cell>
          <cell r="I355">
            <v>2058116</v>
          </cell>
          <cell r="J355" t="str">
            <v>LAMBERT 2 ETENDU</v>
          </cell>
          <cell r="K355">
            <v>373</v>
          </cell>
        </row>
        <row r="356">
          <cell r="A356" t="str">
            <v>TOC</v>
          </cell>
          <cell r="B356" t="str">
            <v>33122TOC</v>
          </cell>
          <cell r="C356" t="str">
            <v>TOCTOUCAU</v>
          </cell>
          <cell r="D356" t="str">
            <v>AV MAR DE LATTRE DE TASSIGNY</v>
          </cell>
          <cell r="E356" t="str">
            <v>121B</v>
          </cell>
          <cell r="F356">
            <v>33122</v>
          </cell>
          <cell r="G356" t="str">
            <v>CESTAS</v>
          </cell>
          <cell r="H356">
            <v>356070</v>
          </cell>
          <cell r="I356">
            <v>1977288</v>
          </cell>
          <cell r="J356" t="str">
            <v>LAMBERT 2 ETENDU</v>
          </cell>
          <cell r="K356">
            <v>1328</v>
          </cell>
        </row>
        <row r="357">
          <cell r="A357" t="str">
            <v>TPL</v>
          </cell>
          <cell r="B357" t="str">
            <v>33528TPL</v>
          </cell>
          <cell r="C357" t="str">
            <v>LE TEMPLE</v>
          </cell>
          <cell r="D357" t="str">
            <v>RTE DE LA POSTE</v>
          </cell>
          <cell r="E357">
            <v>7</v>
          </cell>
          <cell r="F357">
            <v>33528</v>
          </cell>
          <cell r="G357" t="str">
            <v>LE TEMPLE</v>
          </cell>
          <cell r="H357">
            <v>337087</v>
          </cell>
          <cell r="I357">
            <v>1991966</v>
          </cell>
          <cell r="J357" t="str">
            <v>LAMBERT 2 ETENDU</v>
          </cell>
          <cell r="K357">
            <v>480</v>
          </cell>
        </row>
        <row r="358">
          <cell r="A358" t="str">
            <v>TRR</v>
          </cell>
          <cell r="B358" t="str">
            <v>33485TRR</v>
          </cell>
          <cell r="C358" t="str">
            <v>ST TERRE</v>
          </cell>
          <cell r="D358" t="str">
            <v>AVE CHARLES DE GAULLE</v>
          </cell>
          <cell r="E358" t="str">
            <v>8B</v>
          </cell>
          <cell r="F358">
            <v>33485</v>
          </cell>
          <cell r="G358" t="str">
            <v>STE TERRE</v>
          </cell>
          <cell r="H358">
            <v>406127</v>
          </cell>
          <cell r="I358">
            <v>1983912</v>
          </cell>
          <cell r="J358" t="str">
            <v>LAMBERT 2 ETENDU</v>
          </cell>
          <cell r="K358">
            <v>915</v>
          </cell>
        </row>
        <row r="359">
          <cell r="A359" t="str">
            <v>VAY</v>
          </cell>
          <cell r="B359" t="str">
            <v>33539VAY</v>
          </cell>
          <cell r="C359" t="str">
            <v>VAYRES</v>
          </cell>
          <cell r="D359" t="str">
            <v>AVE DE LIBOURNE</v>
          </cell>
          <cell r="E359">
            <v>137</v>
          </cell>
          <cell r="F359">
            <v>33539</v>
          </cell>
          <cell r="G359" t="str">
            <v>VAYRES</v>
          </cell>
          <cell r="H359">
            <v>390948</v>
          </cell>
          <cell r="I359">
            <v>1991193</v>
          </cell>
          <cell r="J359" t="str">
            <v>LAMBERT 2 ETENDU</v>
          </cell>
          <cell r="K359">
            <v>1733</v>
          </cell>
        </row>
        <row r="360">
          <cell r="A360" t="str">
            <v>VB9</v>
          </cell>
          <cell r="B360" t="str">
            <v>33550VB9</v>
          </cell>
          <cell r="C360" t="str">
            <v>VILLENAVE BOURG</v>
          </cell>
          <cell r="D360" t="str">
            <v>AV DU MAR FOCH</v>
          </cell>
        </row>
        <row r="360">
          <cell r="F360">
            <v>33550</v>
          </cell>
          <cell r="G360" t="str">
            <v>VILLENAVE D'ORNON</v>
          </cell>
          <cell r="H360">
            <v>372125</v>
          </cell>
          <cell r="I360">
            <v>1978621</v>
          </cell>
          <cell r="J360" t="str">
            <v>LAMBERT 2 ETENDU</v>
          </cell>
          <cell r="K360">
            <v>305</v>
          </cell>
        </row>
        <row r="361">
          <cell r="A361" t="str">
            <v>VEN</v>
          </cell>
          <cell r="B361" t="str">
            <v>33540VEN</v>
          </cell>
          <cell r="C361" t="str">
            <v>VENDAYS</v>
          </cell>
          <cell r="D361" t="str">
            <v>RUE DE L ABBE BANNEAU</v>
          </cell>
          <cell r="E361">
            <v>16</v>
          </cell>
          <cell r="F361">
            <v>33540</v>
          </cell>
          <cell r="G361" t="str">
            <v>VENDAYS MONTALIVET</v>
          </cell>
          <cell r="H361">
            <v>334075</v>
          </cell>
          <cell r="I361">
            <v>2045202</v>
          </cell>
          <cell r="J361" t="str">
            <v>LAMBERT 2 ETENDU</v>
          </cell>
          <cell r="K361">
            <v>1021</v>
          </cell>
        </row>
        <row r="362">
          <cell r="A362" t="str">
            <v>VHR</v>
          </cell>
          <cell r="B362" t="str">
            <v>33545VHR</v>
          </cell>
          <cell r="C362" t="str">
            <v>VERTHEUIL</v>
          </cell>
          <cell r="D362" t="str">
            <v>RUE DES ACACIAS</v>
          </cell>
          <cell r="E362">
            <v>2</v>
          </cell>
          <cell r="F362">
            <v>33545</v>
          </cell>
          <cell r="G362" t="str">
            <v>VERTHEUIL</v>
          </cell>
          <cell r="H362">
            <v>350262</v>
          </cell>
          <cell r="I362">
            <v>2032433</v>
          </cell>
          <cell r="J362" t="str">
            <v>LAMBERT 2 ETENDU</v>
          </cell>
          <cell r="K362">
            <v>539</v>
          </cell>
        </row>
        <row r="363">
          <cell r="A363" t="str">
            <v>VIV</v>
          </cell>
          <cell r="B363" t="str">
            <v>33490VIV</v>
          </cell>
          <cell r="C363" t="str">
            <v>ST VIVIEN DU MEDOC</v>
          </cell>
          <cell r="D363" t="str">
            <v>CRS GEORGES MANDEL</v>
          </cell>
          <cell r="E363">
            <v>3</v>
          </cell>
          <cell r="F363">
            <v>33490</v>
          </cell>
          <cell r="G363" t="str">
            <v>SAINT VIVIEN DE MEDOC</v>
          </cell>
          <cell r="H363">
            <v>336133</v>
          </cell>
          <cell r="I363">
            <v>2053611</v>
          </cell>
          <cell r="J363" t="str">
            <v>LAMBERT 2 ETENDU</v>
          </cell>
          <cell r="K363">
            <v>1395</v>
          </cell>
        </row>
        <row r="364">
          <cell r="A364" t="str">
            <v>VRC</v>
          </cell>
          <cell r="B364" t="str">
            <v>33542VRC</v>
          </cell>
          <cell r="C364" t="str">
            <v>VERAC</v>
          </cell>
          <cell r="D364" t="str">
            <v>CHANTE ALOUETTE</v>
          </cell>
          <cell r="E364">
            <v>1</v>
          </cell>
          <cell r="F364">
            <v>33542</v>
          </cell>
          <cell r="G364" t="str">
            <v>VERAC</v>
          </cell>
          <cell r="H364">
            <v>390056</v>
          </cell>
          <cell r="I364">
            <v>2003770</v>
          </cell>
          <cell r="J364" t="str">
            <v>LAMBERT 2 ETENDU</v>
          </cell>
          <cell r="K364">
            <v>959</v>
          </cell>
        </row>
        <row r="365">
          <cell r="A365" t="str">
            <v>YZA</v>
          </cell>
          <cell r="B365" t="str">
            <v>33492YZA</v>
          </cell>
          <cell r="C365" t="str">
            <v>ST YZAN DE SOUDIAC</v>
          </cell>
          <cell r="D365" t="str">
            <v>AVE DU GAL DE GAULLE</v>
          </cell>
          <cell r="E365">
            <v>80</v>
          </cell>
          <cell r="F365">
            <v>33492</v>
          </cell>
          <cell r="G365" t="str">
            <v>ST YZAN DE SOUDIAC</v>
          </cell>
          <cell r="H365">
            <v>384967</v>
          </cell>
          <cell r="I365">
            <v>2019397</v>
          </cell>
          <cell r="J365" t="str">
            <v>LAMBERT 2 ETENDU</v>
          </cell>
          <cell r="K365">
            <v>1180</v>
          </cell>
        </row>
        <row r="366">
          <cell r="A366" t="str">
            <v>BED</v>
          </cell>
          <cell r="B366" t="str">
            <v>17038BED</v>
          </cell>
          <cell r="C366" t="str">
            <v>BEDENAC</v>
          </cell>
          <cell r="D366" t="str">
            <v>LE JARCULET</v>
          </cell>
        </row>
        <row r="366">
          <cell r="F366">
            <v>17038</v>
          </cell>
          <cell r="G366" t="str">
            <v>BEDENAC</v>
          </cell>
          <cell r="H366">
            <v>391283</v>
          </cell>
          <cell r="I366">
            <v>2024155</v>
          </cell>
          <cell r="J366" t="str">
            <v>LAMBERT 2 ETENDU</v>
          </cell>
          <cell r="K366">
            <v>252</v>
          </cell>
        </row>
        <row r="367">
          <cell r="A367" t="str">
            <v>C18</v>
          </cell>
          <cell r="B367" t="str">
            <v>17118C18</v>
          </cell>
          <cell r="C367" t="str">
            <v>CORIGNAC</v>
          </cell>
          <cell r="D367" t="str">
            <v>LE BOURG</v>
          </cell>
        </row>
        <row r="367">
          <cell r="F367">
            <v>17118</v>
          </cell>
          <cell r="G367" t="str">
            <v>CORIGNAC</v>
          </cell>
          <cell r="H367">
            <v>385951</v>
          </cell>
          <cell r="I367">
            <v>2031235</v>
          </cell>
          <cell r="J367" t="str">
            <v>LAMBERT 2 ETENDU</v>
          </cell>
          <cell r="K367">
            <v>157</v>
          </cell>
        </row>
        <row r="368">
          <cell r="A368" t="str">
            <v>MOT</v>
          </cell>
          <cell r="B368" t="str">
            <v>17240MOT</v>
          </cell>
          <cell r="C368" t="str">
            <v>MONTENDRE</v>
          </cell>
          <cell r="D368" t="str">
            <v>RUE DE LA MINOTERIE</v>
          </cell>
        </row>
        <row r="368">
          <cell r="F368">
            <v>17240</v>
          </cell>
          <cell r="G368" t="str">
            <v>MONTENDRE</v>
          </cell>
          <cell r="H368">
            <v>384779</v>
          </cell>
          <cell r="I368">
            <v>2035393</v>
          </cell>
          <cell r="J368" t="str">
            <v>LAMBERT 2 ETENDU</v>
          </cell>
          <cell r="K368">
            <v>2161</v>
          </cell>
        </row>
        <row r="369">
          <cell r="A369" t="str">
            <v>SBO</v>
          </cell>
          <cell r="B369" t="str">
            <v>17312SBO</v>
          </cell>
          <cell r="C369" t="str">
            <v>ST BONNET</v>
          </cell>
          <cell r="D369" t="str">
            <v>LE BOURG</v>
          </cell>
        </row>
        <row r="369">
          <cell r="F369">
            <v>17312</v>
          </cell>
          <cell r="G369" t="str">
            <v>SAINT BONNET SUR GIRONDE</v>
          </cell>
          <cell r="H369">
            <v>365098</v>
          </cell>
          <cell r="I369">
            <v>2044145</v>
          </cell>
          <cell r="J369" t="str">
            <v>LAMBERT 2 ETENDU</v>
          </cell>
          <cell r="K369">
            <v>826</v>
          </cell>
        </row>
      </sheetData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65536"/>
  <sheetViews>
    <sheetView windowProtection="false" showFormulas="false" showGridLines="true" showRowColHeaders="true" showZeros="true" rightToLeft="false" tabSelected="true" showOutlineSymbols="true" defaultGridColor="true" view="normal" topLeftCell="A28" colorId="64" zoomScale="100" zoomScaleNormal="100" zoomScalePageLayoutView="100" workbookViewId="0">
      <selection pane="topLeft" activeCell="I44" activeCellId="0" sqref="I44"/>
    </sheetView>
  </sheetViews>
  <sheetFormatPr defaultRowHeight="16.5"/>
  <cols>
    <col collapsed="false" hidden="false" max="1" min="1" style="1" width="11.2040816326531"/>
    <col collapsed="false" hidden="false" max="3" min="2" style="2" width="14.1734693877551"/>
    <col collapsed="false" hidden="false" max="4" min="4" style="3" width="30.9132653061224"/>
    <col collapsed="false" hidden="false" max="5" min="5" style="2" width="14.1734693877551"/>
    <col collapsed="false" hidden="false" max="6" min="6" style="2" width="25.1071428571429"/>
    <col collapsed="false" hidden="false" max="7" min="7" style="2" width="32.530612244898"/>
    <col collapsed="false" hidden="false" max="10" min="8" style="2" width="14.1734693877551"/>
    <col collapsed="false" hidden="false" max="11" min="11" style="3" width="23.7602040816327"/>
    <col collapsed="false" hidden="false" max="12" min="12" style="1" width="16.1989795918367"/>
    <col collapsed="false" hidden="false" max="1025" min="13" style="2" width="11.2040816326531"/>
  </cols>
  <sheetData>
    <row r="1" customFormat="false" ht="16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7" customFormat="true" ht="30" hidden="false" customHeight="true" outlineLevel="0" collapsed="false">
      <c r="A2" s="4" t="s">
        <v>0</v>
      </c>
      <c r="B2" s="4"/>
      <c r="C2" s="4"/>
      <c r="D2" s="4"/>
      <c r="E2" s="5" t="s">
        <v>1</v>
      </c>
      <c r="F2" s="5"/>
      <c r="G2" s="5"/>
      <c r="H2" s="5"/>
      <c r="I2" s="5"/>
      <c r="J2" s="5"/>
      <c r="K2" s="5"/>
      <c r="L2" s="6"/>
    </row>
    <row r="3" customFormat="false" ht="16.5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7" customFormat="true" ht="30" hidden="false" customHeight="true" outlineLevel="0" collapsed="false">
      <c r="A4" s="8" t="s">
        <v>2</v>
      </c>
      <c r="B4" s="8"/>
      <c r="C4" s="8"/>
      <c r="D4" s="8"/>
      <c r="E4" s="8"/>
      <c r="F4" s="8"/>
      <c r="G4" s="8"/>
      <c r="H4" s="8"/>
      <c r="I4" s="8"/>
      <c r="J4" s="9" t="n">
        <f aca="false">IF(COUNTIF($L$7:$L$44,"Erreur")&gt;0,"Erreur",COUNTIF($K$7:$K$44,"oui"))</f>
        <v>0</v>
      </c>
      <c r="K4" s="9"/>
      <c r="L4" s="6"/>
    </row>
    <row r="5" customFormat="false" ht="16.5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r="6" customFormat="false" ht="51" hidden="false" customHeight="false" outlineLevel="0" collapsed="false">
      <c r="A6" s="10" t="s">
        <v>3</v>
      </c>
      <c r="B6" s="10" t="s">
        <v>4</v>
      </c>
      <c r="C6" s="10" t="s">
        <v>5</v>
      </c>
      <c r="D6" s="10" t="s">
        <v>6</v>
      </c>
      <c r="E6" s="10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0"/>
    </row>
    <row r="7" customFormat="false" ht="13.8" hidden="false" customHeight="false" outlineLevel="0" collapsed="false">
      <c r="A7" s="12" t="n">
        <v>1</v>
      </c>
      <c r="B7" s="13" t="s">
        <v>14</v>
      </c>
      <c r="C7" s="13" t="s">
        <v>15</v>
      </c>
      <c r="D7" s="14" t="s">
        <v>16</v>
      </c>
      <c r="E7" s="13" t="n">
        <v>33494</v>
      </c>
      <c r="F7" s="13" t="s">
        <v>16</v>
      </c>
      <c r="G7" s="13" t="s">
        <v>17</v>
      </c>
      <c r="H7" s="13" t="n">
        <f aca="false">VLOOKUP(B7,[1]1_descriptif_des_NRA_33_2014060!$A$1:$H$1048576,8,0)</f>
        <v>349865</v>
      </c>
      <c r="I7" s="13" t="n">
        <f aca="false">VLOOKUP(B7,[1]1_descriptif_des_NRA_33_2014060!$A$1:$I$1048576,9,0)</f>
        <v>1997855</v>
      </c>
      <c r="J7" s="15" t="n">
        <f aca="false">VLOOKUP(B7,[1]1_descriptif_des_NRA_33_2014060!$A$1:$K$1048576,11,0)</f>
        <v>363</v>
      </c>
      <c r="K7" s="16"/>
      <c r="L7" s="0"/>
    </row>
    <row r="8" customFormat="false" ht="13.8" hidden="false" customHeight="false" outlineLevel="0" collapsed="false">
      <c r="A8" s="12" t="n">
        <v>2</v>
      </c>
      <c r="B8" s="13" t="s">
        <v>18</v>
      </c>
      <c r="C8" s="13" t="s">
        <v>19</v>
      </c>
      <c r="D8" s="14" t="s">
        <v>20</v>
      </c>
      <c r="E8" s="13" t="n">
        <v>33498</v>
      </c>
      <c r="F8" s="13" t="s">
        <v>21</v>
      </c>
      <c r="G8" s="13" t="s">
        <v>22</v>
      </c>
      <c r="H8" s="13" t="n">
        <f aca="false">VLOOKUP(B8,[1]1_descriptif_des_NRA_33_2014060!$A$1:$H$1048576,8,0)</f>
        <v>341849</v>
      </c>
      <c r="I8" s="13" t="n">
        <f aca="false">VLOOKUP(B8,[1]1_descriptif_des_NRA_33_2014060!$A$1:$I$1048576,9,0)</f>
        <v>1955431</v>
      </c>
      <c r="J8" s="15" t="n">
        <f aca="false">VLOOKUP(B8,[1]1_descriptif_des_NRA_33_2014060!$A$1:$K$1048576,11,0)</f>
        <v>322</v>
      </c>
      <c r="K8" s="16"/>
      <c r="L8" s="6" t="str">
        <f aca="false">IF(AND(K8="oui",K7&lt;&gt;"oui"),"Erreur","")</f>
        <v/>
      </c>
    </row>
    <row r="9" customFormat="false" ht="13.8" hidden="false" customHeight="false" outlineLevel="0" collapsed="false">
      <c r="A9" s="12" t="n">
        <v>3</v>
      </c>
      <c r="B9" s="13" t="s">
        <v>23</v>
      </c>
      <c r="C9" s="13" t="s">
        <v>24</v>
      </c>
      <c r="D9" s="14" t="s">
        <v>25</v>
      </c>
      <c r="E9" s="13" t="n">
        <v>33201</v>
      </c>
      <c r="F9" s="13" t="s">
        <v>25</v>
      </c>
      <c r="G9" s="13" t="s">
        <v>26</v>
      </c>
      <c r="H9" s="13" t="n">
        <f aca="false">VLOOKUP(B9,[1]1_descriptif_des_NRA_33_2014060!$A$1:$H$1048576,8,0)</f>
        <v>386306</v>
      </c>
      <c r="I9" s="13" t="n">
        <f aca="false">VLOOKUP(B9,[1]1_descriptif_des_NRA_33_2014060!$A$1:$I$1048576,9,0)</f>
        <v>1973974</v>
      </c>
      <c r="J9" s="15" t="n">
        <f aca="false">VLOOKUP(B9,[1]1_descriptif_des_NRA_33_2014060!$A$1:$K$1048576,11,0)</f>
        <v>339</v>
      </c>
      <c r="K9" s="16"/>
      <c r="L9" s="6" t="str">
        <f aca="false">IF(AND(K9="oui",OR(K7&lt;&gt;"oui",K8&lt;&gt;"oui")),"Erreur","")</f>
        <v/>
      </c>
    </row>
    <row r="10" customFormat="false" ht="13.8" hidden="false" customHeight="false" outlineLevel="0" collapsed="false">
      <c r="A10" s="12" t="n">
        <v>4</v>
      </c>
      <c r="B10" s="13" t="s">
        <v>27</v>
      </c>
      <c r="C10" s="13" t="s">
        <v>28</v>
      </c>
      <c r="D10" s="14" t="s">
        <v>29</v>
      </c>
      <c r="E10" s="13" t="n">
        <v>33343</v>
      </c>
      <c r="F10" s="13" t="s">
        <v>29</v>
      </c>
      <c r="G10" s="13" t="s">
        <v>30</v>
      </c>
      <c r="H10" s="13" t="n">
        <f aca="false">VLOOKUP(B10,[1]1_descriptif_des_NRA_33_2014060!$A$1:$H$1048576,8,0)</f>
        <v>385965</v>
      </c>
      <c r="I10" s="13" t="n">
        <f aca="false">VLOOKUP(B10,[1]1_descriptif_des_NRA_33_2014060!$A$1:$I$1048576,9,0)</f>
        <v>1955118</v>
      </c>
      <c r="J10" s="15" t="n">
        <f aca="false">VLOOKUP(B10,[1]1_descriptif_des_NRA_33_2014060!$A$1:$K$1048576,11,0)</f>
        <v>310</v>
      </c>
      <c r="K10" s="16"/>
      <c r="L10" s="6" t="str">
        <f aca="false">IF(AND(K10="oui",OR(K7&lt;&gt;"oui",K8&lt;&gt;"oui",K9&lt;&gt;"oui")),"Erreur","")</f>
        <v/>
      </c>
    </row>
    <row r="11" customFormat="false" ht="13.8" hidden="false" customHeight="false" outlineLevel="0" collapsed="false">
      <c r="A11" s="12" t="n">
        <v>5</v>
      </c>
      <c r="B11" s="17" t="s">
        <v>31</v>
      </c>
      <c r="C11" s="13" t="s">
        <v>32</v>
      </c>
      <c r="D11" s="14" t="s">
        <v>33</v>
      </c>
      <c r="E11" s="13" t="n">
        <v>33452</v>
      </c>
      <c r="F11" s="13" t="s">
        <v>34</v>
      </c>
      <c r="G11" s="13" t="s">
        <v>35</v>
      </c>
      <c r="H11" s="13" t="n">
        <f aca="false">VLOOKUP(B11,[1]1_descriptif_des_NRA_33_2014060!$A$1:$H$1048576,8,0)</f>
        <v>380099</v>
      </c>
      <c r="I11" s="13" t="n">
        <f aca="false">VLOOKUP(B11,[1]1_descriptif_des_NRA_33_2014060!$A$1:$I$1048576,9,0)</f>
        <v>1961803</v>
      </c>
      <c r="J11" s="15" t="n">
        <f aca="false">VLOOKUP(B11,[1]1_descriptif_des_NRA_33_2014060!$A$1:$K$1048576,11,0)</f>
        <v>312</v>
      </c>
      <c r="K11" s="16"/>
      <c r="L11" s="6" t="str">
        <f aca="false">IF(AND(K11="oui",OR(K7&lt;&gt;"oui",K8&lt;&gt;"oui",K9&lt;&gt;"oui",K10&lt;&gt;"oui")),"Erreur","")</f>
        <v/>
      </c>
    </row>
    <row r="12" customFormat="false" ht="13.8" hidden="false" customHeight="false" outlineLevel="0" collapsed="false">
      <c r="A12" s="12" t="n">
        <v>6</v>
      </c>
      <c r="B12" s="13" t="s">
        <v>36</v>
      </c>
      <c r="C12" s="13" t="s">
        <v>37</v>
      </c>
      <c r="D12" s="14" t="s">
        <v>38</v>
      </c>
      <c r="E12" s="13" t="n">
        <v>33266</v>
      </c>
      <c r="F12" s="13" t="s">
        <v>38</v>
      </c>
      <c r="G12" s="13" t="s">
        <v>39</v>
      </c>
      <c r="H12" s="13" t="n">
        <f aca="false">VLOOKUP(B12,[1]1_descriptif_des_NRA_33_2014060!$A$1:$H$1048576,8,0)</f>
        <v>389336</v>
      </c>
      <c r="I12" s="13" t="n">
        <f aca="false">VLOOKUP(B12,[1]1_descriptif_des_NRA_33_2014060!$A$1:$I$1048576,9,0)</f>
        <v>2009939</v>
      </c>
      <c r="J12" s="15" t="n">
        <f aca="false">VLOOKUP(B12,[1]1_descriptif_des_NRA_33_2014060!$A$1:$K$1048576,11,0)</f>
        <v>299</v>
      </c>
      <c r="K12" s="16"/>
      <c r="L12" s="6" t="str">
        <f aca="false">IF(AND(K12="oui",OR(K7&lt;&gt;"oui",K8&lt;&gt;"oui",K9&lt;&gt;"oui",K10&lt;&gt;"oui",K11&lt;&gt;"oui")),"Erreur","")</f>
        <v/>
      </c>
    </row>
    <row r="13" customFormat="false" ht="13.8" hidden="false" customHeight="false" outlineLevel="0" collapsed="false">
      <c r="A13" s="12" t="n">
        <v>7</v>
      </c>
      <c r="B13" s="13" t="s">
        <v>40</v>
      </c>
      <c r="C13" s="13" t="s">
        <v>41</v>
      </c>
      <c r="D13" s="14" t="s">
        <v>42</v>
      </c>
      <c r="E13" s="13" t="n">
        <v>33380</v>
      </c>
      <c r="F13" s="13" t="s">
        <v>42</v>
      </c>
      <c r="G13" s="13" t="s">
        <v>43</v>
      </c>
      <c r="H13" s="13" t="n">
        <f aca="false">VLOOKUP(B13,[1]1_descriptif_des_NRA_33_2014060!$A$1:$H$1048576,8,0)</f>
        <v>372600</v>
      </c>
      <c r="I13" s="13" t="n">
        <f aca="false">VLOOKUP(B13,[1]1_descriptif_des_NRA_33_2014060!$A$1:$I$1048576,9,0)</f>
        <v>2035792</v>
      </c>
      <c r="J13" s="15" t="n">
        <f aca="false">VLOOKUP(B13,[1]1_descriptif_des_NRA_33_2014060!$A$1:$K$1048576,11,0)</f>
        <v>325</v>
      </c>
      <c r="K13" s="16"/>
      <c r="L13" s="6" t="str">
        <f aca="false">IF(AND(K13="oui",OR(K7&lt;&gt;"oui",K8&lt;&gt;"oui",K9&lt;&gt;"oui",K10&lt;&gt;"oui",K11&lt;&gt;"oui",K12&lt;&gt;"oui")),"Erreur","")</f>
        <v/>
      </c>
    </row>
    <row r="14" customFormat="false" ht="16.5" hidden="false" customHeight="false" outlineLevel="0" collapsed="false">
      <c r="A14" s="12" t="n">
        <v>8</v>
      </c>
      <c r="B14" s="17" t="s">
        <v>44</v>
      </c>
      <c r="C14" s="13" t="s">
        <v>45</v>
      </c>
      <c r="D14" s="14" t="s">
        <v>46</v>
      </c>
      <c r="E14" s="13" t="n">
        <v>33093</v>
      </c>
      <c r="F14" s="13" t="s">
        <v>46</v>
      </c>
      <c r="G14" s="13" t="s">
        <v>47</v>
      </c>
      <c r="H14" s="13" t="n">
        <f aca="false">VLOOKUP(B14,[1]1_descriptif_des_NRA_33_2014060!$A$1:$H$1048576,8,0)</f>
        <v>388517</v>
      </c>
      <c r="I14" s="13" t="n">
        <f aca="false">VLOOKUP(B14,[1]1_descriptif_des_NRA_33_2014060!$A$1:$I$1048576,9,0)</f>
        <v>1971397</v>
      </c>
      <c r="J14" s="15" t="n">
        <f aca="false">VLOOKUP(B14,[1]1_descriptif_des_NRA_33_2014060!$A$1:$K$1048576,11,0)</f>
        <v>304</v>
      </c>
      <c r="K14" s="16"/>
      <c r="L14" s="6" t="str">
        <f aca="false">IF(AND(K14="oui",OR(K7&lt;&gt;"oui",K8&lt;&gt;"oui",K9&lt;&gt;"oui",K10&lt;&gt;"oui",K11&lt;&gt;"oui",K12&lt;&gt;"oui",K13&lt;&gt;"oui")),"Erreur","")</f>
        <v/>
      </c>
    </row>
    <row r="15" customFormat="false" ht="16.5" hidden="false" customHeight="false" outlineLevel="0" collapsed="false">
      <c r="A15" s="12" t="n">
        <v>9</v>
      </c>
      <c r="B15" s="17" t="s">
        <v>48</v>
      </c>
      <c r="C15" s="13" t="s">
        <v>49</v>
      </c>
      <c r="D15" s="14" t="s">
        <v>50</v>
      </c>
      <c r="E15" s="13" t="n">
        <v>33061</v>
      </c>
      <c r="F15" s="13" t="s">
        <v>50</v>
      </c>
      <c r="G15" s="13" t="s">
        <v>51</v>
      </c>
      <c r="H15" s="13" t="n">
        <f aca="false">VLOOKUP(B15,[1]1_descriptif_des_NRA_33_2014060!$A$1:$H$1048576,8,0)</f>
        <v>384125</v>
      </c>
      <c r="I15" s="13" t="n">
        <f aca="false">VLOOKUP(B15,[1]1_descriptif_des_NRA_33_2014060!$A$1:$I$1048576,9,0)</f>
        <v>1982878</v>
      </c>
      <c r="J15" s="15" t="n">
        <f aca="false">VLOOKUP(B15,[1]1_descriptif_des_NRA_33_2014060!$A$1:$K$1048576,11,0)</f>
        <v>263</v>
      </c>
      <c r="K15" s="16"/>
      <c r="L15" s="6" t="str">
        <f aca="false">IF(AND(K15="oui",OR(K7&lt;&gt;"oui",K8&lt;&gt;"oui",K9&lt;&gt;"oui",K10&lt;&gt;"oui",K11&lt;&gt;"oui",K12&lt;&gt;"oui",K13&lt;&gt;"oui",K14&lt;&gt;"oui")),"Erreur","")</f>
        <v/>
      </c>
    </row>
    <row r="16" customFormat="false" ht="16.5" hidden="false" customHeight="false" outlineLevel="0" collapsed="false">
      <c r="A16" s="12" t="n">
        <v>10</v>
      </c>
      <c r="B16" s="17" t="s">
        <v>52</v>
      </c>
      <c r="C16" s="13" t="s">
        <v>53</v>
      </c>
      <c r="D16" s="14" t="s">
        <v>54</v>
      </c>
      <c r="E16" s="13" t="n">
        <v>33251</v>
      </c>
      <c r="F16" s="13" t="s">
        <v>54</v>
      </c>
      <c r="G16" s="13" t="s">
        <v>55</v>
      </c>
      <c r="H16" s="13" t="n">
        <f aca="false">VLOOKUP(B16,[1]1_descriptif_des_NRA_33_2014060!$A$1:$H$1048576,8,0)</f>
        <v>368979</v>
      </c>
      <c r="I16" s="13" t="n">
        <f aca="false">VLOOKUP(B16,[1]1_descriptif_des_NRA_33_2014060!$A$1:$I$1048576,9,0)</f>
        <v>1949940</v>
      </c>
      <c r="J16" s="15" t="n">
        <f aca="false">VLOOKUP(B16,[1]1_descriptif_des_NRA_33_2014060!$A$1:$K$1048576,11,0)</f>
        <v>255</v>
      </c>
      <c r="K16" s="16"/>
      <c r="L16" s="6" t="str">
        <f aca="false">IF(AND(K16="oui",OR(K7&lt;&gt;"oui",K8&lt;&gt;"oui",K9&lt;&gt;"oui",K10&lt;&gt;"oui",K11&lt;&gt;"oui",K12&lt;&gt;"oui",K13&lt;&gt;"oui",K14&lt;&gt;"oui",K15&lt;&gt;"oui")),"Erreur","")</f>
        <v/>
      </c>
    </row>
    <row r="17" customFormat="false" ht="16.5" hidden="false" customHeight="false" outlineLevel="0" collapsed="false">
      <c r="A17" s="12" t="n">
        <v>11</v>
      </c>
      <c r="B17" s="17" t="s">
        <v>56</v>
      </c>
      <c r="C17" s="13" t="s">
        <v>57</v>
      </c>
      <c r="D17" s="14" t="s">
        <v>58</v>
      </c>
      <c r="E17" s="13" t="n">
        <v>33342</v>
      </c>
      <c r="F17" s="13" t="s">
        <v>58</v>
      </c>
      <c r="G17" s="13" t="s">
        <v>59</v>
      </c>
      <c r="H17" s="13" t="n">
        <f aca="false">VLOOKUP(B17,[1]1_descriptif_des_NRA_33_2014060!$A$1:$H$1048576,8,0)</f>
        <v>409615</v>
      </c>
      <c r="I17" s="13" t="n">
        <f aca="false">VLOOKUP(B17,[1]1_descriptif_des_NRA_33_2014060!$A$1:$I$1048576,9,0)</f>
        <v>1994506</v>
      </c>
      <c r="J17" s="15" t="n">
        <f aca="false">VLOOKUP(B17,[1]1_descriptif_des_NRA_33_2014060!$A$1:$K$1048576,11,0)</f>
        <v>299</v>
      </c>
      <c r="K17" s="16"/>
      <c r="L17" s="6" t="str">
        <f aca="false">IF(AND(K17="oui",OR(K7&lt;&gt;"oui",K8&lt;&gt;"oui",K9&lt;&gt;"oui",K10&lt;&gt;"oui",K11&lt;&gt;"oui",K12&lt;&gt;"oui",K13&lt;&gt;"oui",K14&lt;&gt;"oui",K15&lt;&gt;"oui",K16&lt;&gt;"oui")),"Erreur","")</f>
        <v/>
      </c>
    </row>
    <row r="18" customFormat="false" ht="16.5" hidden="false" customHeight="false" outlineLevel="0" collapsed="false">
      <c r="A18" s="12" t="n">
        <v>12</v>
      </c>
      <c r="B18" s="13" t="s">
        <v>60</v>
      </c>
      <c r="C18" s="13" t="s">
        <v>61</v>
      </c>
      <c r="D18" s="14" t="s">
        <v>62</v>
      </c>
      <c r="E18" s="13" t="n">
        <v>33301</v>
      </c>
      <c r="F18" s="13" t="s">
        <v>62</v>
      </c>
      <c r="G18" s="13" t="s">
        <v>63</v>
      </c>
      <c r="H18" s="13" t="n">
        <f aca="false">VLOOKUP(B18,[1]1_descriptif_des_NRA_33_2014060!$A$1:$H$1048576,8,0)</f>
        <v>400692</v>
      </c>
      <c r="I18" s="13" t="n">
        <f aca="false">VLOOKUP(B18,[1]1_descriptif_des_NRA_33_2014060!$A$1:$I$1048576,9,0)</f>
        <v>1979683</v>
      </c>
      <c r="J18" s="15" t="n">
        <f aca="false">VLOOKUP(B18,[1]1_descriptif_des_NRA_33_2014060!$A$1:$K$1048576,11,0)</f>
        <v>262</v>
      </c>
      <c r="K18" s="16"/>
      <c r="L18" s="6" t="str">
        <f aca="false">IF(AND(K18="oui",OR(K7&lt;&gt;"oui",K8&lt;&gt;"oui",K9&lt;&gt;"oui",K10&lt;&gt;"oui",K11&lt;&gt;"oui",K12&lt;&gt;"oui",K13&lt;&gt;"oui",K14&lt;&gt;"oui",K15&lt;&gt;"oui",K16&lt;&gt;"oui",K17&lt;&gt;"oui")),"Erreur","")</f>
        <v/>
      </c>
    </row>
    <row r="19" customFormat="false" ht="16.5" hidden="false" customHeight="false" outlineLevel="0" collapsed="false">
      <c r="A19" s="12" t="n">
        <v>13</v>
      </c>
      <c r="B19" s="13" t="s">
        <v>64</v>
      </c>
      <c r="C19" s="13" t="s">
        <v>65</v>
      </c>
      <c r="D19" s="14" t="s">
        <v>66</v>
      </c>
      <c r="E19" s="13" t="n">
        <v>33248</v>
      </c>
      <c r="F19" s="13" t="s">
        <v>67</v>
      </c>
      <c r="G19" s="13" t="s">
        <v>68</v>
      </c>
      <c r="H19" s="13" t="n">
        <f aca="false">VLOOKUP(B19,[1]1_descriptif_des_NRA_33_2014060!$A$1:$H$1048576,8,0)</f>
        <v>354646</v>
      </c>
      <c r="I19" s="13" t="n">
        <f aca="false">VLOOKUP(B19,[1]1_descriptif_des_NRA_33_2014060!$A$1:$I$1048576,9,0)</f>
        <v>2015498</v>
      </c>
      <c r="J19" s="15" t="n">
        <f aca="false">VLOOKUP(B19,[1]1_descriptif_des_NRA_33_2014060!$A$1:$K$1048576,11,0)</f>
        <v>230</v>
      </c>
      <c r="K19" s="16"/>
      <c r="L19" s="6" t="str">
        <f aca="false">IF(AND(K19="oui",OR(K7&lt;&gt;"oui",K8&lt;&gt;"oui",K9&lt;&gt;"oui",K10&lt;&gt;"oui",K11&lt;&gt;"oui",K12&lt;&gt;"oui",K13&lt;&gt;"oui",K14&lt;&gt;"oui",K15&lt;&gt;"oui",K16&lt;&gt;"oui",K17&lt;&gt;"oui",K18&lt;&gt;"oui")),"Erreur","")</f>
        <v/>
      </c>
    </row>
    <row r="20" customFormat="false" ht="16.5" hidden="false" customHeight="false" outlineLevel="0" collapsed="false">
      <c r="A20" s="12" t="n">
        <v>14</v>
      </c>
      <c r="B20" s="17" t="s">
        <v>69</v>
      </c>
      <c r="C20" s="13" t="s">
        <v>70</v>
      </c>
      <c r="D20" s="14" t="s">
        <v>71</v>
      </c>
      <c r="E20" s="13" t="n">
        <v>33473</v>
      </c>
      <c r="F20" s="13" t="s">
        <v>72</v>
      </c>
      <c r="G20" s="13" t="s">
        <v>73</v>
      </c>
      <c r="H20" s="13" t="n">
        <f aca="false">VLOOKUP(B20,[1]1_descriptif_des_NRA_33_2014060!$A$1:$H$1048576,8,0)</f>
        <v>382557</v>
      </c>
      <c r="I20" s="13" t="n">
        <f aca="false">VLOOKUP(B20,[1]1_descriptif_des_NRA_33_2014060!$A$1:$I$1048576,9,0)</f>
        <v>2024540</v>
      </c>
      <c r="J20" s="15" t="n">
        <f aca="false">VLOOKUP(B20,[1]1_descriptif_des_NRA_33_2014060!$A$1:$K$1048576,11,0)</f>
        <v>247</v>
      </c>
      <c r="K20" s="16"/>
      <c r="L20" s="6" t="str">
        <f aca="false">IF(AND(K20="oui",OR(K7&lt;&gt;"oui",K8&lt;&gt;"oui",K9&lt;&gt;"oui",K10&lt;&gt;"oui",K11&lt;&gt;"oui",K12&lt;&gt;"oui",K13&lt;&gt;"oui",K14&lt;&gt;"oui",K15&lt;&gt;"oui",K16&lt;&gt;"oui",K17&lt;&gt;"oui",K18&lt;&gt;"oui",K19&lt;&gt;"oui")),"Erreur","")</f>
        <v/>
      </c>
    </row>
    <row r="21" customFormat="false" ht="16.5" hidden="false" customHeight="false" outlineLevel="0" collapsed="false">
      <c r="A21" s="12" t="n">
        <v>15</v>
      </c>
      <c r="B21" s="17" t="s">
        <v>74</v>
      </c>
      <c r="C21" s="13" t="s">
        <v>75</v>
      </c>
      <c r="D21" s="14" t="s">
        <v>76</v>
      </c>
      <c r="E21" s="13" t="n">
        <v>33222</v>
      </c>
      <c r="F21" s="13" t="s">
        <v>76</v>
      </c>
      <c r="G21" s="13" t="s">
        <v>77</v>
      </c>
      <c r="H21" s="13" t="n">
        <f aca="false">VLOOKUP(B21,[1]1_descriptif_des_NRA_33_2014060!$A$1:$H$1048576,8,0)</f>
        <v>399215</v>
      </c>
      <c r="I21" s="13" t="n">
        <f aca="false">VLOOKUP(B21,[1]1_descriptif_des_NRA_33_2014060!$A$1:$I$1048576,9,0)</f>
        <v>1998249</v>
      </c>
      <c r="J21" s="15" t="n">
        <f aca="false">VLOOKUP(B21,[1]1_descriptif_des_NRA_33_2014060!$A$1:$K$1048576,11,0)</f>
        <v>257</v>
      </c>
      <c r="K21" s="16"/>
      <c r="L21" s="6" t="str">
        <f aca="false">IF(AND(K21="oui",OR(K7&lt;&gt;"oui",K8&lt;&gt;"oui",K9&lt;&gt;"oui",K10&lt;&gt;"oui",K11&lt;&gt;"oui",K12&lt;&gt;"oui",K13&lt;&gt;"oui",K14&lt;&gt;"oui",K15&lt;&gt;"oui",K16&lt;&gt;"oui",K17&lt;&gt;"oui",K18&lt;&gt;"oui",K19&lt;&gt;"oui",K20&lt;&gt;"oui")),"Erreur","")</f>
        <v/>
      </c>
    </row>
    <row r="22" customFormat="false" ht="16.5" hidden="false" customHeight="false" outlineLevel="0" collapsed="false">
      <c r="A22" s="12" t="n">
        <v>16</v>
      </c>
      <c r="B22" s="13" t="s">
        <v>78</v>
      </c>
      <c r="C22" s="13" t="s">
        <v>79</v>
      </c>
      <c r="D22" s="14" t="s">
        <v>80</v>
      </c>
      <c r="E22" s="13" t="n">
        <v>33509</v>
      </c>
      <c r="F22" s="13" t="s">
        <v>81</v>
      </c>
      <c r="G22" s="13" t="s">
        <v>82</v>
      </c>
      <c r="H22" s="13" t="n">
        <f aca="false">VLOOKUP(B22,[1]1_descriptif_des_NRA_33_2014060!$A$1:$H$1048576,8,0)</f>
        <v>397207</v>
      </c>
      <c r="I22" s="13" t="n">
        <f aca="false">VLOOKUP(B22,[1]1_descriptif_des_NRA_33_2014060!$A$1:$I$1048576,9,0)</f>
        <v>2002015</v>
      </c>
      <c r="J22" s="15" t="n">
        <f aca="false">VLOOKUP(B22,[1]1_descriptif_des_NRA_33_2014060!$A$1:$K$1048576,11,0)</f>
        <v>222</v>
      </c>
      <c r="K22" s="16"/>
      <c r="L22" s="6" t="str">
        <f aca="false">IF(AND(K22="oui",OR(K7&lt;&gt;"oui",K8&lt;&gt;"oui",K9&lt;&gt;"oui",K10&lt;&gt;"oui",K11&lt;&gt;"oui",K12&lt;&gt;"oui",K13&lt;&gt;"oui",K14&lt;&gt;"oui",K15&lt;&gt;"oui",K16&lt;&gt;"oui",K17&lt;&gt;"oui",K18&lt;&gt;"oui",K19&lt;&gt;"oui",K20&lt;&gt;"oui",K21&lt;&gt;"oui")),"Erreur","")</f>
        <v/>
      </c>
    </row>
    <row r="23" customFormat="false" ht="16.5" hidden="false" customHeight="false" outlineLevel="0" collapsed="false">
      <c r="A23" s="12" t="n">
        <v>17</v>
      </c>
      <c r="B23" s="17" t="s">
        <v>83</v>
      </c>
      <c r="C23" s="13" t="s">
        <v>84</v>
      </c>
      <c r="D23" s="14" t="s">
        <v>85</v>
      </c>
      <c r="E23" s="13" t="n">
        <v>33242</v>
      </c>
      <c r="F23" s="13" t="s">
        <v>86</v>
      </c>
      <c r="G23" s="13" t="s">
        <v>87</v>
      </c>
      <c r="H23" s="13" t="n">
        <f aca="false">VLOOKUP(B23,[1]1_descriptif_des_NRA_33_2014060!$A$1:$H$1048576,8,0)</f>
        <v>428131</v>
      </c>
      <c r="I23" s="13" t="n">
        <f aca="false">VLOOKUP(B23,[1]1_descriptif_des_NRA_33_2014060!$A$1:$I$1048576,9,0)</f>
        <v>1977899</v>
      </c>
      <c r="J23" s="15" t="n">
        <f aca="false">VLOOKUP(B23,[1]1_descriptif_des_NRA_33_2014060!$A$1:$K$1048576,11,0)</f>
        <v>241</v>
      </c>
      <c r="K23" s="16"/>
      <c r="L23" s="6" t="str">
        <f aca="false">IF(AND(K23="oui",OR(K7&lt;&gt;"oui",K8&lt;&gt;"oui",K9&lt;&gt;"oui",K10&lt;&gt;"oui",K11&lt;&gt;"oui",K12&lt;&gt;"oui",K13&lt;&gt;"oui",K14&lt;&gt;"oui",K15&lt;&gt;"oui",K16&lt;&gt;"oui",K17&lt;&gt;"oui",K18&lt;&gt;"oui",K19&lt;&gt;"oui",K20&lt;&gt;"oui",K21&lt;&gt;"oui",K22&lt;&gt;"oui")),"Erreur","")</f>
        <v/>
      </c>
    </row>
    <row r="24" customFormat="false" ht="16.5" hidden="false" customHeight="false" outlineLevel="0" collapsed="false">
      <c r="A24" s="12" t="n">
        <v>18</v>
      </c>
      <c r="B24" s="13" t="s">
        <v>88</v>
      </c>
      <c r="C24" s="13" t="s">
        <v>89</v>
      </c>
      <c r="D24" s="14" t="s">
        <v>90</v>
      </c>
      <c r="E24" s="13" t="n">
        <v>33036</v>
      </c>
      <c r="F24" s="13" t="s">
        <v>91</v>
      </c>
      <c r="G24" s="13" t="s">
        <v>92</v>
      </c>
      <c r="H24" s="13" t="n">
        <f aca="false">VLOOKUP(B24,[1]1_descriptif_des_NRA_33_2014060!$A$1:$H$1048576,8,0)</f>
        <v>400241</v>
      </c>
      <c r="I24" s="13" t="n">
        <f aca="false">VLOOKUP(B24,[1]1_descriptif_des_NRA_33_2014060!$A$1:$I$1048576,9,0)</f>
        <v>1941131</v>
      </c>
      <c r="J24" s="15" t="n">
        <f aca="false">VLOOKUP(B24,[1]1_descriptif_des_NRA_33_2014060!$A$1:$K$1048576,11,0)</f>
        <v>265</v>
      </c>
      <c r="K24" s="16"/>
      <c r="L24" s="6" t="str">
        <f aca="false">IF(AND(K24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)),"Erreur","")</f>
        <v/>
      </c>
    </row>
    <row r="25" customFormat="false" ht="16.5" hidden="false" customHeight="false" outlineLevel="0" collapsed="false">
      <c r="A25" s="12" t="n">
        <v>19</v>
      </c>
      <c r="B25" s="13" t="s">
        <v>93</v>
      </c>
      <c r="C25" s="13" t="s">
        <v>94</v>
      </c>
      <c r="D25" s="14" t="s">
        <v>95</v>
      </c>
      <c r="E25" s="13" t="n">
        <v>33386</v>
      </c>
      <c r="F25" s="13" t="s">
        <v>95</v>
      </c>
      <c r="G25" s="13" t="s">
        <v>96</v>
      </c>
      <c r="H25" s="13" t="n">
        <f aca="false">VLOOKUP(B25,[1]1_descriptif_des_NRA_33_2014060!$A$1:$H$1048576,8,0)</f>
        <v>413727</v>
      </c>
      <c r="I25" s="13" t="n">
        <f aca="false">VLOOKUP(B25,[1]1_descriptif_des_NRA_33_2014060!$A$1:$I$1048576,9,0)</f>
        <v>1996041</v>
      </c>
      <c r="J25" s="15" t="n">
        <f aca="false">VLOOKUP(B25,[1]1_descriptif_des_NRA_33_2014060!$A$1:$K$1048576,11,0)</f>
        <v>234</v>
      </c>
      <c r="K25" s="16"/>
      <c r="L25" s="6" t="str">
        <f aca="false">IF(AND(K25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)),"Erreur","")</f>
        <v/>
      </c>
    </row>
    <row r="26" customFormat="false" ht="16.5" hidden="false" customHeight="false" outlineLevel="0" collapsed="false">
      <c r="A26" s="12" t="n">
        <v>20</v>
      </c>
      <c r="B26" s="13" t="s">
        <v>97</v>
      </c>
      <c r="C26" s="13" t="s">
        <v>98</v>
      </c>
      <c r="D26" s="14" t="s">
        <v>99</v>
      </c>
      <c r="E26" s="13" t="n">
        <v>33222</v>
      </c>
      <c r="F26" s="13" t="s">
        <v>76</v>
      </c>
      <c r="G26" s="13" t="s">
        <v>100</v>
      </c>
      <c r="H26" s="13" t="n">
        <f aca="false">VLOOKUP(B26,[1]1_descriptif_des_NRA_33_2014060!$A$1:$H$1048576,8,0)</f>
        <v>399100</v>
      </c>
      <c r="I26" s="13" t="n">
        <f aca="false">VLOOKUP(B26,[1]1_descriptif_des_NRA_33_2014060!$A$1:$I$1048576,9,0)</f>
        <v>1996687</v>
      </c>
      <c r="J26" s="15" t="n">
        <f aca="false">VLOOKUP(B26,[1]1_descriptif_des_NRA_33_2014060!$A$1:$K$1048576,11,0)</f>
        <v>265</v>
      </c>
      <c r="K26" s="16"/>
      <c r="L26" s="6" t="str">
        <f aca="false">IF(AND(K26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)),"Erreur","")</f>
        <v/>
      </c>
    </row>
    <row r="27" customFormat="false" ht="16.5" hidden="false" customHeight="false" outlineLevel="0" collapsed="false">
      <c r="A27" s="12" t="n">
        <v>21</v>
      </c>
      <c r="B27" s="13" t="s">
        <v>101</v>
      </c>
      <c r="C27" s="13" t="s">
        <v>102</v>
      </c>
      <c r="D27" s="14" t="s">
        <v>103</v>
      </c>
      <c r="E27" s="13" t="n">
        <v>33421</v>
      </c>
      <c r="F27" s="13" t="s">
        <v>103</v>
      </c>
      <c r="G27" s="13" t="s">
        <v>104</v>
      </c>
      <c r="H27" s="13" t="n">
        <f aca="false">VLOOKUP(B27,[1]1_descriptif_des_NRA_33_2014060!$A$1:$H$1048576,8,0)</f>
        <v>426218</v>
      </c>
      <c r="I27" s="13" t="n">
        <f aca="false">VLOOKUP(B27,[1]1_descriptif_des_NRA_33_2014060!$A$1:$I$1048576,9,0)</f>
        <v>1981507</v>
      </c>
      <c r="J27" s="15" t="n">
        <f aca="false">VLOOKUP(B27,[1]1_descriptif_des_NRA_33_2014060!$A$1:$K$1048576,11,0)</f>
        <v>243</v>
      </c>
      <c r="K27" s="16"/>
      <c r="L27" s="6" t="str">
        <f aca="false">IF(AND(K27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)),"Erreur","")</f>
        <v/>
      </c>
    </row>
    <row r="28" customFormat="false" ht="16.5" hidden="false" customHeight="false" outlineLevel="0" collapsed="false">
      <c r="A28" s="12" t="n">
        <v>22</v>
      </c>
      <c r="B28" s="13" t="s">
        <v>105</v>
      </c>
      <c r="C28" s="13" t="s">
        <v>106</v>
      </c>
      <c r="D28" s="14" t="s">
        <v>107</v>
      </c>
      <c r="E28" s="13" t="n">
        <v>33177</v>
      </c>
      <c r="F28" s="13" t="s">
        <v>108</v>
      </c>
      <c r="G28" s="13" t="s">
        <v>109</v>
      </c>
      <c r="H28" s="13" t="n">
        <f aca="false">VLOOKUP(B28,[1]1_descriptif_des_NRA_33_2014060!$A$1:$H$1048576,8,0)</f>
        <v>339344</v>
      </c>
      <c r="I28" s="13" t="n">
        <f aca="false">VLOOKUP(B28,[1]1_descriptif_des_NRA_33_2014060!$A$1:$I$1048576,9,0)</f>
        <v>2040101</v>
      </c>
      <c r="J28" s="15" t="n">
        <f aca="false">VLOOKUP(B28,[1]1_descriptif_des_NRA_33_2014060!$A$1:$K$1048576,11,0)</f>
        <v>208</v>
      </c>
      <c r="K28" s="16"/>
      <c r="L28" s="6" t="str">
        <f aca="false">IF(AND(K28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)),"Erreur","")</f>
        <v/>
      </c>
    </row>
    <row r="29" customFormat="false" ht="16.5" hidden="false" customHeight="false" outlineLevel="0" collapsed="false">
      <c r="A29" s="12" t="n">
        <v>23</v>
      </c>
      <c r="B29" s="13" t="s">
        <v>110</v>
      </c>
      <c r="C29" s="13" t="s">
        <v>111</v>
      </c>
      <c r="D29" s="14" t="s">
        <v>112</v>
      </c>
      <c r="E29" s="13" t="n">
        <v>33358</v>
      </c>
      <c r="F29" s="13" t="s">
        <v>112</v>
      </c>
      <c r="G29" s="13" t="s">
        <v>113</v>
      </c>
      <c r="H29" s="13" t="n">
        <f aca="false">VLOOKUP(B29,[1]1_descriptif_des_NRA_33_2014060!$A$1:$H$1048576,8,0)</f>
        <v>399509</v>
      </c>
      <c r="I29" s="13" t="n">
        <f aca="false">VLOOKUP(B29,[1]1_descriptif_des_NRA_33_2014060!$A$1:$I$1048576,9,0)</f>
        <v>1976642</v>
      </c>
      <c r="J29" s="15" t="n">
        <f aca="false">VLOOKUP(B29,[1]1_descriptif_des_NRA_33_2014060!$A$1:$K$1048576,11,0)</f>
        <v>266</v>
      </c>
      <c r="K29" s="16"/>
      <c r="L29" s="6" t="str">
        <f aca="false">IF(AND(K29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)),"Erreur","")</f>
        <v/>
      </c>
    </row>
    <row r="30" customFormat="false" ht="16.5" hidden="false" customHeight="false" outlineLevel="0" collapsed="false">
      <c r="A30" s="12" t="n">
        <v>24</v>
      </c>
      <c r="B30" s="17" t="s">
        <v>114</v>
      </c>
      <c r="C30" s="13" t="s">
        <v>115</v>
      </c>
      <c r="D30" s="14" t="s">
        <v>116</v>
      </c>
      <c r="E30" s="13" t="n">
        <v>33184</v>
      </c>
      <c r="F30" s="13" t="s">
        <v>116</v>
      </c>
      <c r="G30" s="13" t="s">
        <v>117</v>
      </c>
      <c r="H30" s="13" t="n">
        <f aca="false">VLOOKUP(B30,[1]1_descriptif_des_NRA_33_2014060!$A$1:$H$1048576,8,0)</f>
        <v>373325</v>
      </c>
      <c r="I30" s="13" t="n">
        <f aca="false">VLOOKUP(B30,[1]1_descriptif_des_NRA_33_2014060!$A$1:$I$1048576,9,0)</f>
        <v>2024037</v>
      </c>
      <c r="J30" s="15" t="n">
        <f aca="false">VLOOKUP(B30,[1]1_descriptif_des_NRA_33_2014060!$A$1:$K$1048576,11,0)</f>
        <v>232</v>
      </c>
      <c r="K30" s="16"/>
      <c r="L30" s="6" t="str">
        <f aca="false">IF(AND(K30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)),"Erreur","")</f>
        <v/>
      </c>
    </row>
    <row r="31" customFormat="false" ht="16.5" hidden="false" customHeight="false" outlineLevel="0" collapsed="false">
      <c r="A31" s="12" t="n">
        <v>25</v>
      </c>
      <c r="B31" s="13" t="s">
        <v>118</v>
      </c>
      <c r="C31" s="13" t="s">
        <v>119</v>
      </c>
      <c r="D31" s="14" t="s">
        <v>120</v>
      </c>
      <c r="E31" s="13" t="n">
        <v>33391</v>
      </c>
      <c r="F31" s="13" t="s">
        <v>121</v>
      </c>
      <c r="G31" s="13" t="s">
        <v>122</v>
      </c>
      <c r="H31" s="13" t="n">
        <f aca="false">VLOOKUP(B31,[1]1_descriptif_des_NRA_33_2014060!$A$1:$H$1048576,8,0)</f>
        <v>399309</v>
      </c>
      <c r="I31" s="13" t="n">
        <f aca="false">VLOOKUP(B31,[1]1_descriptif_des_NRA_33_2014060!$A$1:$I$1048576,9,0)</f>
        <v>1939153</v>
      </c>
      <c r="J31" s="15" t="n">
        <f aca="false">VLOOKUP(B31,[1]1_descriptif_des_NRA_33_2014060!$A$1:$K$1048576,11,0)</f>
        <v>223</v>
      </c>
      <c r="K31" s="16"/>
      <c r="L31" s="6" t="str">
        <f aca="false">IF(AND(K31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)),"Erreur","")</f>
        <v/>
      </c>
    </row>
    <row r="32" customFormat="false" ht="16.5" hidden="false" customHeight="false" outlineLevel="0" collapsed="false">
      <c r="A32" s="12" t="n">
        <v>26</v>
      </c>
      <c r="B32" s="17" t="s">
        <v>123</v>
      </c>
      <c r="C32" s="13" t="s">
        <v>124</v>
      </c>
      <c r="D32" s="14" t="s">
        <v>125</v>
      </c>
      <c r="E32" s="13" t="n">
        <v>33373</v>
      </c>
      <c r="F32" s="13" t="s">
        <v>125</v>
      </c>
      <c r="G32" s="13" t="s">
        <v>126</v>
      </c>
      <c r="H32" s="13" t="n">
        <f aca="false">VLOOKUP(B32,[1]1_descriptif_des_NRA_33_2014060!$A$1:$H$1048576,8,0)</f>
        <v>418873</v>
      </c>
      <c r="I32" s="13" t="n">
        <f aca="false">VLOOKUP(B32,[1]1_descriptif_des_NRA_33_2014060!$A$1:$I$1048576,9,0)</f>
        <v>2005518</v>
      </c>
      <c r="J32" s="15" t="n">
        <f aca="false">VLOOKUP(B32,[1]1_descriptif_des_NRA_33_2014060!$A$1:$K$1048576,11,0)</f>
        <v>196</v>
      </c>
      <c r="K32" s="16"/>
      <c r="L32" s="6" t="str">
        <f aca="false">IF(AND(K32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)),"Erreur","")</f>
        <v/>
      </c>
    </row>
    <row r="33" customFormat="false" ht="16.5" hidden="false" customHeight="false" outlineLevel="0" collapsed="false">
      <c r="A33" s="12" t="n">
        <v>27</v>
      </c>
      <c r="B33" s="17" t="s">
        <v>127</v>
      </c>
      <c r="C33" s="13" t="s">
        <v>128</v>
      </c>
      <c r="D33" s="14" t="s">
        <v>129</v>
      </c>
      <c r="E33" s="13" t="n">
        <v>33269</v>
      </c>
      <c r="F33" s="13" t="s">
        <v>129</v>
      </c>
      <c r="G33" s="13" t="s">
        <v>130</v>
      </c>
      <c r="H33" s="13" t="n">
        <f aca="false">VLOOKUP(B33,[1]1_descriptif_des_NRA_33_2014060!$A$1:$H$1048576,8,0)</f>
        <v>434779</v>
      </c>
      <c r="I33" s="13" t="n">
        <f aca="false">VLOOKUP(B33,[1]1_descriptif_des_NRA_33_2014060!$A$1:$I$1048576,9,0)</f>
        <v>1975715</v>
      </c>
      <c r="J33" s="15" t="n">
        <f aca="false">VLOOKUP(B33,[1]1_descriptif_des_NRA_33_2014060!$A$1:$K$1048576,11,0)</f>
        <v>231</v>
      </c>
      <c r="K33" s="16"/>
      <c r="L33" s="6" t="str">
        <f aca="false">IF(AND(K33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)),"Erreur","")</f>
        <v/>
      </c>
    </row>
    <row r="34" customFormat="false" ht="16.5" hidden="false" customHeight="false" outlineLevel="0" collapsed="false">
      <c r="A34" s="12" t="n">
        <v>28</v>
      </c>
      <c r="B34" s="13" t="s">
        <v>131</v>
      </c>
      <c r="C34" s="13" t="s">
        <v>132</v>
      </c>
      <c r="D34" s="14" t="s">
        <v>133</v>
      </c>
      <c r="E34" s="13" t="n">
        <v>33076</v>
      </c>
      <c r="F34" s="13" t="s">
        <v>133</v>
      </c>
      <c r="G34" s="13" t="s">
        <v>134</v>
      </c>
      <c r="H34" s="13" t="n">
        <f aca="false">VLOOKUP(B34,[1]1_descriptif_des_NRA_33_2014060!$A$1:$H$1048576,8,0)</f>
        <v>383578</v>
      </c>
      <c r="I34" s="13" t="n">
        <f aca="false">VLOOKUP(B34,[1]1_descriptif_des_NRA_33_2014060!$A$1:$I$1048576,9,0)</f>
        <v>1951858</v>
      </c>
      <c r="J34" s="15" t="n">
        <f aca="false">VLOOKUP(B34,[1]1_descriptif_des_NRA_33_2014060!$A$1:$K$1048576,11,0)</f>
        <v>329</v>
      </c>
      <c r="K34" s="16"/>
      <c r="L34" s="6" t="str">
        <f aca="false">IF(AND(K34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)),"Erreur","")</f>
        <v/>
      </c>
    </row>
    <row r="35" customFormat="false" ht="16.5" hidden="false" customHeight="false" outlineLevel="0" collapsed="false">
      <c r="A35" s="12" t="n">
        <v>29</v>
      </c>
      <c r="B35" s="18" t="s">
        <v>135</v>
      </c>
      <c r="C35" s="13" t="s">
        <v>136</v>
      </c>
      <c r="D35" s="14" t="s">
        <v>137</v>
      </c>
      <c r="E35" s="13" t="n">
        <v>33518</v>
      </c>
      <c r="F35" s="13" t="s">
        <v>137</v>
      </c>
      <c r="G35" s="13" t="s">
        <v>138</v>
      </c>
      <c r="H35" s="13" t="n">
        <f aca="false">VLOOKUP(B35,[1]1_descriptif_des_NRA_33_2014060!$A$1:$H$1048576,8,0)</f>
        <v>382588</v>
      </c>
      <c r="I35" s="13" t="n">
        <f aca="false">VLOOKUP(B35,[1]1_descriptif_des_NRA_33_2014060!$A$1:$I$1048576,9,0)</f>
        <v>1972671</v>
      </c>
      <c r="J35" s="15" t="n">
        <f aca="false">VLOOKUP(B35,[1]1_descriptif_des_NRA_33_2014060!$A$1:$K$1048576,11,0)</f>
        <v>281</v>
      </c>
      <c r="K35" s="16"/>
      <c r="L35" s="6" t="str">
        <f aca="false">IF(AND(K35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)),"Erreur","")</f>
        <v/>
      </c>
    </row>
    <row r="36" customFormat="false" ht="16.5" hidden="false" customHeight="false" outlineLevel="0" collapsed="false">
      <c r="A36" s="12" t="n">
        <v>30</v>
      </c>
      <c r="B36" s="18" t="s">
        <v>139</v>
      </c>
      <c r="C36" s="13" t="s">
        <v>140</v>
      </c>
      <c r="D36" s="14" t="s">
        <v>141</v>
      </c>
      <c r="E36" s="13" t="n">
        <v>33361</v>
      </c>
      <c r="F36" s="13" t="s">
        <v>141</v>
      </c>
      <c r="G36" s="13" t="s">
        <v>142</v>
      </c>
      <c r="H36" s="13" t="n">
        <f aca="false">VLOOKUP(B36,[1]1_descriptif_des_NRA_33_2014060!$A$1:$H$1048576,8,0)</f>
        <v>411662</v>
      </c>
      <c r="I36" s="13" t="n">
        <f aca="false">VLOOKUP(B36,[1]1_descriptif_des_NRA_33_2014060!$A$1:$I$1048576,9,0)</f>
        <v>1977880</v>
      </c>
      <c r="J36" s="15" t="n">
        <f aca="false">VLOOKUP(B36,[1]1_descriptif_des_NRA_33_2014060!$A$1:$K$1048576,11,0)</f>
        <v>276</v>
      </c>
      <c r="K36" s="16"/>
      <c r="L36" s="6" t="str">
        <f aca="false">IF(AND(K36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,K35&lt;&gt;"oui")),"Erreur","")</f>
        <v/>
      </c>
    </row>
    <row r="37" customFormat="false" ht="16.5" hidden="false" customHeight="false" outlineLevel="0" collapsed="false">
      <c r="A37" s="12" t="n">
        <v>31</v>
      </c>
      <c r="B37" s="18" t="s">
        <v>143</v>
      </c>
      <c r="C37" s="13" t="s">
        <v>144</v>
      </c>
      <c r="D37" s="14" t="s">
        <v>145</v>
      </c>
      <c r="E37" s="13" t="n">
        <v>33037</v>
      </c>
      <c r="F37" s="13" t="s">
        <v>146</v>
      </c>
      <c r="G37" s="13" t="s">
        <v>147</v>
      </c>
      <c r="H37" s="13" t="n">
        <f aca="false">VLOOKUP(B37,[1]1_descriptif_des_NRA_33_2014060!$A$1:$H$1048576,8,0)</f>
        <v>378131</v>
      </c>
      <c r="I37" s="13" t="n">
        <f aca="false">VLOOKUP(B37,[1]1_descriptif_des_NRA_33_2014060!$A$1:$I$1048576,9,0)</f>
        <v>1970457</v>
      </c>
      <c r="J37" s="15" t="n">
        <f aca="false">VLOOKUP(B37,[1]1_descriptif_des_NRA_33_2014060!$A$1:$K$1048576,11,0)</f>
        <v>336</v>
      </c>
      <c r="K37" s="16"/>
      <c r="L37" s="6" t="str">
        <f aca="false">IF(AND(K37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,K35&lt;&gt;"oui",K36&lt;&gt;"oui")),"Erreur","")</f>
        <v/>
      </c>
    </row>
    <row r="38" customFormat="false" ht="16.5" hidden="false" customHeight="false" outlineLevel="0" collapsed="false">
      <c r="A38" s="12" t="n">
        <v>32</v>
      </c>
      <c r="B38" s="18" t="s">
        <v>148</v>
      </c>
      <c r="C38" s="13" t="s">
        <v>149</v>
      </c>
      <c r="D38" s="14" t="s">
        <v>150</v>
      </c>
      <c r="E38" s="13" t="n">
        <v>33098</v>
      </c>
      <c r="F38" s="13" t="s">
        <v>150</v>
      </c>
      <c r="G38" s="13" t="s">
        <v>151</v>
      </c>
      <c r="H38" s="13" t="n">
        <f aca="false">VLOOKUP(B38,[1]1_descriptif_des_NRA_33_2014060!$A$1:$H$1048576,8,0)</f>
        <v>389045</v>
      </c>
      <c r="I38" s="13" t="n">
        <f aca="false">VLOOKUP(B38,[1]1_descriptif_des_NRA_33_2014060!$A$1:$I$1048576,9,0)</f>
        <v>1967555</v>
      </c>
      <c r="J38" s="15" t="n">
        <f aca="false">VLOOKUP(B38,[1]1_descriptif_des_NRA_33_2014060!$A$1:$K$1048576,11,0)</f>
        <v>239</v>
      </c>
      <c r="K38" s="16"/>
      <c r="L38" s="6" t="str">
        <f aca="false">IF(AND(K38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,K35&lt;&gt;"oui",K36&lt;&gt;"oui",K37&lt;&gt;"oui")),"Erreur","")</f>
        <v/>
      </c>
    </row>
    <row r="39" customFormat="false" ht="16.5" hidden="false" customHeight="false" outlineLevel="0" collapsed="false">
      <c r="A39" s="12" t="n">
        <v>33</v>
      </c>
      <c r="B39" s="18" t="s">
        <v>152</v>
      </c>
      <c r="C39" s="13" t="s">
        <v>153</v>
      </c>
      <c r="D39" s="14" t="s">
        <v>154</v>
      </c>
      <c r="E39" s="13" t="n">
        <v>33508</v>
      </c>
      <c r="F39" s="13" t="s">
        <v>154</v>
      </c>
      <c r="G39" s="13" t="s">
        <v>155</v>
      </c>
      <c r="H39" s="13" t="n">
        <f aca="false">VLOOKUP(B39,[1]1_descriptif_des_NRA_33_2014060!$A$1:$H$1048576,8,0)</f>
        <v>405468</v>
      </c>
      <c r="I39" s="13" t="n">
        <f aca="false">VLOOKUP(B39,[1]1_descriptif_des_NRA_33_2014060!$A$1:$I$1048576,9,0)</f>
        <v>1949885</v>
      </c>
      <c r="J39" s="15" t="n">
        <f aca="false">VLOOKUP(B39,[1]1_descriptif_des_NRA_33_2014060!$A$1:$K$1048576,11,0)</f>
        <v>240</v>
      </c>
      <c r="K39" s="16"/>
      <c r="L39" s="6" t="str">
        <f aca="false">IF(AND(K39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,K35&lt;&gt;"oui",K36&lt;&gt;"oui",K37&lt;&gt;"oui",K38&lt;&gt;"oui")),"Erreur","")</f>
        <v/>
      </c>
    </row>
    <row r="40" customFormat="false" ht="16.5" hidden="false" customHeight="false" outlineLevel="0" collapsed="false">
      <c r="A40" s="12" t="n">
        <v>34</v>
      </c>
      <c r="B40" s="18" t="s">
        <v>156</v>
      </c>
      <c r="C40" s="13" t="s">
        <v>157</v>
      </c>
      <c r="D40" s="14" t="s">
        <v>158</v>
      </c>
      <c r="E40" s="13" t="n">
        <v>33130</v>
      </c>
      <c r="F40" s="13" t="s">
        <v>158</v>
      </c>
      <c r="G40" s="13" t="s">
        <v>159</v>
      </c>
      <c r="H40" s="13" t="n">
        <f aca="false">VLOOKUP(B40,[1]1_descriptif_des_NRA_33_2014060!$A$1:$H$1048576,8,0)</f>
        <v>397480</v>
      </c>
      <c r="I40" s="13" t="n">
        <f aca="false">VLOOKUP(B40,[1]1_descriptif_des_NRA_33_2014060!$A$1:$I$1048576,9,0)</f>
        <v>1947233</v>
      </c>
      <c r="J40" s="15" t="n">
        <f aca="false">VLOOKUP(B40,[1]1_descriptif_des_NRA_33_2014060!$A$1:$K$1048576,11,0)</f>
        <v>224</v>
      </c>
      <c r="K40" s="16"/>
      <c r="L40" s="6" t="str">
        <f aca="false">IF(AND(K40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,K35&lt;&gt;"oui",K36&lt;&gt;"oui",K37&lt;&gt;"oui",K38&lt;&gt;"oui",K39&lt;&gt;"oui")),"Erreur","")</f>
        <v/>
      </c>
    </row>
    <row r="41" customFormat="false" ht="16.5" hidden="false" customHeight="false" outlineLevel="0" collapsed="false">
      <c r="A41" s="12" t="n">
        <v>35</v>
      </c>
      <c r="B41" s="18" t="s">
        <v>160</v>
      </c>
      <c r="C41" s="13" t="s">
        <v>161</v>
      </c>
      <c r="D41" s="14" t="s">
        <v>162</v>
      </c>
      <c r="E41" s="13" t="n">
        <v>33226</v>
      </c>
      <c r="F41" s="13" t="s">
        <v>163</v>
      </c>
      <c r="G41" s="13" t="s">
        <v>164</v>
      </c>
      <c r="H41" s="13" t="n">
        <f aca="false">VLOOKUP(B41,[1]1_descriptif_des_NRA_33_2014060!$A$1:$H$1048576,8,0)</f>
        <v>384531</v>
      </c>
      <c r="I41" s="13" t="n">
        <f aca="false">VLOOKUP(B41,[1]1_descriptif_des_NRA_33_2014060!$A$1:$I$1048576,9,0)</f>
        <v>1970746</v>
      </c>
      <c r="J41" s="15" t="n">
        <f aca="false">VLOOKUP(B41,[1]1_descriptif_des_NRA_33_2014060!$A$1:$K$1048576,11,0)</f>
        <v>225</v>
      </c>
      <c r="K41" s="16"/>
      <c r="L41" s="6" t="str">
        <f aca="false">IF(AND(K41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,K35&lt;&gt;"oui",K36&lt;&gt;"oui",K37&lt;&gt;"oui",K38&lt;&gt;"oui",K39&lt;&gt;"oui",K40&lt;&gt;"oui")),"Erreur","")</f>
        <v/>
      </c>
    </row>
    <row r="42" customFormat="false" ht="16.5" hidden="false" customHeight="false" outlineLevel="0" collapsed="false">
      <c r="A42" s="12" t="n">
        <v>36</v>
      </c>
      <c r="B42" s="18" t="s">
        <v>165</v>
      </c>
      <c r="C42" s="13" t="s">
        <v>166</v>
      </c>
      <c r="D42" s="14" t="s">
        <v>167</v>
      </c>
      <c r="E42" s="13" t="n">
        <v>33113</v>
      </c>
      <c r="F42" s="13" t="s">
        <v>167</v>
      </c>
      <c r="G42" s="13" t="s">
        <v>168</v>
      </c>
      <c r="H42" s="13" t="n">
        <f aca="false">VLOOKUP(B42,[1]1_descriptif_des_NRA_33_2014060!$A$1:$H$1048576,8,0)</f>
        <v>407417</v>
      </c>
      <c r="I42" s="13" t="n">
        <f aca="false">VLOOKUP(B42,[1]1_descriptif_des_NRA_33_2014060!$A$1:$I$1048576,9,0)</f>
        <v>1938213</v>
      </c>
      <c r="J42" s="15" t="n">
        <f aca="false">VLOOKUP(B42,[1]1_descriptif_des_NRA_33_2014060!$A$1:$K$1048576,11,0)</f>
        <v>250</v>
      </c>
      <c r="K42" s="16"/>
      <c r="L42" s="6" t="str">
        <f aca="false">IF(AND(K42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,K35&lt;&gt;"oui",K36&lt;&gt;"oui",K37&lt;&gt;"oui",K38&lt;&gt;"oui",K39&lt;&gt;"oui",K40&lt;&gt;"oui",K41&lt;&gt;"oui")),"Erreur","")</f>
        <v/>
      </c>
    </row>
    <row r="43" customFormat="false" ht="16.5" hidden="false" customHeight="false" outlineLevel="0" collapsed="false">
      <c r="A43" s="12" t="n">
        <v>37</v>
      </c>
      <c r="B43" s="18" t="s">
        <v>169</v>
      </c>
      <c r="C43" s="13" t="s">
        <v>170</v>
      </c>
      <c r="D43" s="14" t="s">
        <v>171</v>
      </c>
      <c r="E43" s="13" t="n">
        <v>33308</v>
      </c>
      <c r="F43" s="13" t="s">
        <v>171</v>
      </c>
      <c r="G43" s="13" t="s">
        <v>172</v>
      </c>
      <c r="H43" s="13" t="n">
        <f aca="false">VLOOKUP(B43,[1]1_descriptif_des_NRA_33_2014060!$A$1:$H$1048576,8,0)</f>
        <v>392318</v>
      </c>
      <c r="I43" s="13" t="n">
        <f aca="false">VLOOKUP(B43,[1]1_descriptif_des_NRA_33_2014060!$A$1:$I$1048576,9,0)</f>
        <v>1964716</v>
      </c>
      <c r="J43" s="15" t="n">
        <f aca="false">VLOOKUP(B43,[1]1_descriptif_des_NRA_33_2014060!$A$1:$K$1048576,11,0)</f>
        <v>201</v>
      </c>
      <c r="K43" s="16"/>
      <c r="L43" s="6" t="str">
        <f aca="false">IF(AND(K43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,K35&lt;&gt;"oui",K36&lt;&gt;"oui",K37&lt;&gt;"oui",K38&lt;&gt;"oui",K39&lt;&gt;"oui",K40&lt;&gt;"oui",K41&lt;&gt;"oui",K42&lt;&gt;"oui")),"Erreur","")</f>
        <v/>
      </c>
    </row>
    <row r="44" customFormat="false" ht="13.8" hidden="false" customHeight="false" outlineLevel="0" collapsed="false">
      <c r="A44" s="12" t="n">
        <v>38</v>
      </c>
      <c r="B44" s="18" t="s">
        <v>173</v>
      </c>
      <c r="C44" s="13" t="s">
        <v>174</v>
      </c>
      <c r="D44" s="14" t="s">
        <v>175</v>
      </c>
      <c r="E44" s="13" t="n">
        <v>33240</v>
      </c>
      <c r="F44" s="13" t="s">
        <v>176</v>
      </c>
      <c r="G44" s="13" t="s">
        <v>177</v>
      </c>
      <c r="H44" s="13" t="n">
        <f aca="false">VLOOKUP(B44,[1]1_descriptif_des_NRA_33_2014060!$A$1:$H$1048576,8,0)</f>
        <v>344144</v>
      </c>
      <c r="I44" s="13" t="n">
        <f aca="false">VLOOKUP(B44,[1]1_descriptif_des_NRA_33_2014060!$A$1:$I$1048576,9,0)</f>
        <v>2035858</v>
      </c>
      <c r="J44" s="15" t="n">
        <f aca="false">VLOOKUP(B44,[1]1_descriptif_des_NRA_33_2014060!$A$1:$K$1048576,11,0)</f>
        <v>196</v>
      </c>
      <c r="K44" s="16"/>
      <c r="L44" s="6" t="str">
        <f aca="false">IF(AND(K44="oui",OR(K7&lt;&gt;"oui",K8&lt;&gt;"oui",K9&lt;&gt;"oui",K10&lt;&gt;"oui",K11&lt;&gt;"oui",K12&lt;&gt;"oui",K13&lt;&gt;"oui",K14&lt;&gt;"oui",K15&lt;&gt;"oui",K16&lt;&gt;"oui",K17&lt;&gt;"oui",K18&lt;&gt;"oui",K19&lt;&gt;"oui",K20&lt;&gt;"oui",K21&lt;&gt;"oui",K22&lt;&gt;"oui",K23&lt;&gt;"oui",K24&lt;&gt;"oui",K25&lt;&gt;"oui",K26&lt;&gt;"oui",K27&lt;&gt;"oui",K28&lt;&gt;"oui",K29&lt;&gt;"oui",K30&lt;&gt;"oui",K31&lt;&gt;"oui",K32&lt;&gt;"oui",K33&lt;&gt;"oui",K34&lt;&gt;"oui",K35&lt;&gt;"oui",K36&lt;&gt;"oui",K37&lt;&gt;"oui",K38&lt;&gt;"oui",K39&lt;&gt;"oui",K40&lt;&gt;"oui",K41&lt;&gt;"oui",K42&lt;&gt;"oui",K43&lt;&gt;"oui")),"Erreur","")</f>
        <v/>
      </c>
    </row>
    <row r="1048576" customFormat="false" ht="12.8" hidden="false" customHeight="false" outlineLevel="0" collapsed="false"/>
  </sheetData>
  <mergeCells count="4">
    <mergeCell ref="A2:D2"/>
    <mergeCell ref="E2:K2"/>
    <mergeCell ref="A4:I4"/>
    <mergeCell ref="J4:K4"/>
  </mergeCells>
  <dataValidations count="1">
    <dataValidation allowBlank="true" operator="between" showDropDown="false" showErrorMessage="true" showInputMessage="true" sqref="K7:K44" type="list">
      <formula1>ouinon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7" activeCellId="0" sqref="B37"/>
    </sheetView>
  </sheetViews>
  <sheetFormatPr defaultRowHeight="15"/>
  <cols>
    <col collapsed="false" hidden="false" max="1025" min="1" style="0" width="10.530612244898"/>
  </cols>
  <sheetData>
    <row r="2" customFormat="false" ht="15" hidden="false" customHeight="false" outlineLevel="0" collapsed="false">
      <c r="A2" s="0" t="s">
        <v>178</v>
      </c>
    </row>
    <row r="3" customFormat="false" ht="15" hidden="false" customHeight="false" outlineLevel="0" collapsed="false">
      <c r="A3" s="0" t="s">
        <v>179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LibreOffice/5.0.5.2$Windows_x86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2016-04-01T08:22:22Z</dcterms:created>
  <dc:creator>b</dc:creator>
  <dc:language>fr-FR</dc:language>
  <cp:lastPrinted>2016-04-01T09:40:13Z</cp:lastPrinted>
  <dcterms:modified xsi:type="dcterms:W3CDTF">2016-04-25T15:21:58Z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